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33" documentId="120_S{2AC9BD13-BADA-5192-A53E-5A8FF88502F6}" xr6:coauthVersionLast="47" xr6:coauthVersionMax="47" xr10:uidLastSave="{C60B08C0-9A87-462F-81E6-3FECA725774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L3" i="4"/>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<sst xmlns="http://schemas.openxmlformats.org/spreadsheetml/2006/main" count="180291" uniqueCount="39131">
  <si>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</si>
  <si>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</si>
  <si>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</si>
  <si>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</si>
  <si>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</si>
  <si>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</si>
  <si>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</si>
  <si>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</si>
  <si>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</si>
  <si>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</si>
  <si>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</si>
  <si>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</si>
  <si>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</si>
  <si>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</si>
  <si>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</si>
  <si>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</si>
  <si>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</si>
  <si>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</si>
  <si>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</si>
  <si>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</si>
  <si>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</si>
  <si>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</si>
  <si>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</si>
  <si>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</si>
  <si>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</si>
  <si>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</si>
  <si>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</si>
  <si>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</si>
  <si>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</si>
  <si>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</si>
  <si>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</si>
  <si>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</si>
  <si>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</si>
  <si>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</si>
  <si>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</si>
  <si>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</si>
  <si>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</si>
  <si>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</si>
  <si>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</si>
  <si>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</si>
  <si>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</si>
  <si>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</si>
  <si>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</si>
  <si>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</si>
  <si>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</si>
  <si>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</si>
  <si>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</si>
  <si>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</si>
  <si>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</si>
  <si>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</si>
  <si>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</si>
  <si>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</si>
  <si>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</si>
  <si>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</si>
  <si>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</si>
  <si>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</si>
  <si>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</si>
  <si>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</si>
  <si>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</si>
  <si>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</si>
  <si>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</si>
  <si>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</si>
  <si>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</si>
  <si>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</si>
  <si>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</si>
  <si>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</si>
  <si>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</si>
  <si>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</si>
  <si>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</si>
  <si>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</si>
  <si>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</si>
  <si>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</si>
  <si>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</si>
  <si>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</si>
  <si>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</si>
  <si>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</si>
  <si>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</si>
  <si>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</si>
  <si>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</si>
  <si>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</si>
  <si>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</si>
  <si>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</si>
  <si>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</si>
  <si>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</si>
  <si>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</si>
  <si>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</si>
  <si>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</si>
  <si>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</si>
  <si>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</si>
  <si>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</si>
  <si>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</si>
  <si>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</si>
  <si>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</si>
  <si>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</si>
  <si>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</si>
  <si>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</si>
  <si>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</si>
  <si>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</si>
  <si>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</si>
  <si>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</si>
  <si>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</si>
  <si>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</si>
  <si>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</si>
  <si>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</si>
  <si>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</si>
  <si>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</si>
  <si>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</si>
  <si>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</si>
  <si>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</si>
  <si>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</si>
  <si>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</si>
  <si>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</si>
  <si>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</si>
  <si>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</si>
  <si>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</si>
  <si>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</si>
  <si>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</si>
  <si>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</si>
  <si>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</si>
  <si>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</si>
  <si>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</si>
  <si>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</si>
  <si>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</si>
  <si>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</si>
  <si>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</si>
  <si>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</si>
  <si>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</si>
  <si>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</si>
  <si>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</si>
  <si>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</si>
  <si>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</si>
  <si>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</si>
  <si>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</si>
  <si>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</si>
  <si>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</si>
  <si>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</si>
  <si>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</si>
  <si>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</si>
  <si>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</si>
  <si>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</si>
  <si>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</si>
  <si>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</si>
  <si>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</si>
  <si>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</si>
  <si>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</si>
  <si>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</si>
  <si>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</si>
  <si>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</si>
  <si>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</si>
  <si>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</si>
  <si>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</si>
  <si>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</si>
  <si>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</si>
  <si>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</si>
  <si>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</si>
  <si>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</si>
  <si>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</si>
  <si>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</si>
  <si>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</si>
  <si>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</si>
  <si>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</si>
  <si>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</si>
  <si>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</si>
  <si>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</si>
  <si>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</si>
  <si>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</si>
  <si>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</si>
  <si>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</si>
  <si>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</si>
  <si>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</si>
  <si>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</si>
  <si>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</si>
  <si>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</si>
  <si>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</si>
  <si>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</si>
  <si>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</si>
  <si>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</si>
  <si>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</si>
  <si>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</si>
  <si>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</si>
  <si>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</si>
  <si>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</si>
  <si>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</si>
  <si>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</si>
  <si>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</si>
  <si>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</si>
  <si>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</si>
  <si>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</si>
  <si>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</si>
  <si>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</si>
  <si>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</si>
  <si>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</si>
  <si>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</si>
  <si>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</si>
  <si>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</si>
  <si>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</si>
  <si>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</si>
  <si>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</si>
  <si>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</si>
  <si>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</si>
  <si>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</si>
  <si>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</si>
  <si>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</si>
  <si>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</si>
  <si>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</si>
  <si>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</si>
  <si>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</si>
  <si>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</si>
  <si>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</si>
  <si>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</si>
  <si>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</si>
  <si>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</si>
  <si>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</si>
  <si>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</si>
  <si>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</si>
  <si>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</si>
  <si>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</si>
  <si>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</si>
  <si>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</si>
  <si>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</si>
  <si>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</si>
  <si>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</si>
  <si>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</si>
  <si>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</si>
  <si>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</si>
  <si>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</si>
  <si>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</si>
  <si>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</si>
  <si>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</si>
  <si>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</si>
  <si>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</si>
  <si>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</si>
  <si>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</si>
  <si>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</si>
  <si>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</si>
  <si>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</si>
  <si>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</si>
  <si>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</si>
  <si>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</si>
  <si>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</si>
  <si>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</si>
  <si>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</si>
  <si>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</si>
  <si>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</si>
  <si>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</si>
  <si>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</si>
  <si>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</si>
  <si>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</si>
  <si>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</si>
  <si>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</si>
  <si>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</si>
  <si>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</si>
  <si>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</si>
  <si>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</si>
  <si>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</si>
  <si>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</si>
  <si>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</si>
  <si>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</si>
  <si>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</si>
  <si>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</si>
  <si>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</si>
  <si>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</si>
  <si>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</si>
  <si>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</si>
  <si>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</si>
  <si>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</si>
  <si>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</si>
  <si>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</si>
  <si>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</si>
  <si>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</si>
  <si>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</si>
  <si>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</si>
  <si>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</si>
  <si>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</si>
  <si>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</si>
  <si>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</si>
  <si>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</si>
  <si>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</si>
  <si>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</si>
  <si>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</si>
  <si>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</si>
  <si>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</si>
  <si>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</si>
  <si>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</si>
  <si>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</si>
  <si>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</si>
  <si>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</si>
  <si>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</si>
  <si>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</si>
  <si>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</si>
  <si>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</si>
  <si>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</si>
  <si>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</si>
  <si>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</si>
  <si>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</si>
  <si>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</si>
  <si>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</si>
  <si>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</si>
  <si>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</si>
  <si>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</si>
  <si>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</si>
  <si>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</si>
  <si>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</si>
  <si>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</si>
  <si>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</si>
  <si>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</si>
  <si>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</si>
  <si>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</si>
  <si>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</si>
  <si>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</si>
  <si>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</si>
  <si>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</si>
  <si>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</si>
  <si>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</si>
  <si>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</si>
  <si>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</si>
  <si>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</si>
  <si>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</si>
  <si>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</si>
  <si>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</si>
  <si>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</si>
  <si>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</si>
  <si>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</si>
  <si>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</si>
  <si>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</si>
  <si>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</si>
  <si>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</si>
  <si>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</si>
  <si>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</si>
  <si>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</si>
  <si>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</si>
  <si>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</si>
  <si>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</si>
  <si>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</si>
  <si>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</si>
  <si>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</si>
  <si>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</si>
  <si>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</si>
  <si>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</si>
  <si>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</si>
  <si>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</si>
  <si>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</si>
  <si>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</si>
  <si>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</si>
  <si>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</si>
  <si>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</si>
  <si>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</si>
  <si>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</si>
  <si>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</si>
  <si>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</si>
  <si>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</si>
  <si>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</si>
  <si>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</si>
  <si>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</si>
  <si>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</si>
  <si>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</si>
  <si>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</si>
  <si>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</si>
  <si>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</si>
  <si>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</si>
  <si>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</si>
  <si>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</si>
  <si>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</si>
  <si>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</si>
  <si>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</si>
  <si>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</si>
  <si>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</si>
  <si>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</si>
  <si>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</si>
  <si>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</si>
  <si>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</si>
  <si>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</si>
  <si>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</si>
  <si>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</si>
  <si>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</si>
  <si>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</si>
  <si>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</si>
  <si>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</si>
  <si>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</si>
  <si>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</si>
  <si>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</si>
  <si>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</si>
  <si>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</si>
  <si>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</si>
  <si>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</si>
  <si>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</si>
  <si>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</si>
  <si>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</si>
  <si>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</si>
  <si>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</si>
  <si>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</si>
  <si>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</si>
  <si>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</si>
  <si>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</si>
  <si>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</si>
  <si>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</si>
  <si>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</si>
  <si>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</si>
  <si>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</si>
  <si>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</si>
  <si>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</si>
  <si>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</si>
  <si>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</si>
  <si>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</si>
  <si>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</si>
  <si>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</si>
  <si>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</si>
  <si>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</si>
  <si>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</si>
  <si>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</si>
  <si>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</si>
  <si>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</si>
  <si>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</si>
  <si>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</si>
  <si>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</si>
  <si>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</si>
  <si>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</si>
  <si>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</si>
  <si>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</si>
  <si>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</si>
  <si>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</si>
  <si>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</si>
  <si>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</si>
  <si>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</si>
  <si>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</si>
  <si>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</si>
  <si>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</si>
  <si>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</si>
  <si>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</si>
  <si>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</si>
  <si>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</si>
  <si>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</si>
  <si>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</si>
  <si>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</si>
  <si>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</si>
  <si>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</si>
  <si>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</si>
  <si>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</si>
  <si>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</si>
  <si>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</si>
  <si>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</si>
  <si>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</si>
  <si>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</si>
  <si>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</si>
  <si>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</si>
  <si>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</si>
  <si>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</si>
  <si>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</si>
  <si>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</si>
  <si>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</si>
  <si>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</si>
  <si>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</si>
  <si>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</si>
  <si>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</si>
  <si>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</si>
  <si>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</si>
  <si>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</si>
  <si>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</si>
  <si>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</si>
  <si>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</si>
  <si>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</si>
  <si>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</si>
  <si>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</si>
  <si>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</si>
  <si>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</si>
  <si>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</si>
  <si>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</si>
  <si>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</si>
  <si>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</si>
  <si>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</si>
  <si>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</si>
  <si>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</si>
  <si>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</si>
  <si>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</si>
  <si>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</si>
  <si>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</si>
  <si>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</si>
  <si>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</si>
  <si>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</si>
  <si>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</si>
  <si>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</si>
  <si>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</si>
  <si>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</si>
  <si>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</si>
  <si>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</si>
  <si>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</si>
  <si>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</si>
  <si>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</si>
  <si>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</si>
  <si>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</si>
  <si>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</si>
  <si>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</si>
  <si>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</si>
  <si>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</si>
  <si>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</si>
  <si>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</si>
  <si>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</si>
  <si>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</si>
  <si>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</si>
  <si>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</si>
  <si>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</si>
  <si>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</si>
  <si>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</si>
  <si>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</si>
  <si>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</si>
  <si>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</si>
  <si>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</si>
  <si>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</si>
  <si>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</si>
  <si>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</si>
  <si>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</si>
  <si>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</si>
  <si>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</si>
  <si>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</si>
  <si>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</si>
  <si>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</si>
  <si>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</si>
  <si>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</si>
  <si>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</si>
  <si>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</si>
  <si>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</si>
  <si>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</si>
  <si>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</si>
  <si>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</si>
  <si>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</si>
  <si>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</si>
  <si>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</si>
  <si>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</si>
  <si>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</si>
  <si>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</si>
  <si>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</si>
  <si>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</si>
  <si>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</si>
  <si>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</si>
  <si>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</si>
  <si>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</si>
  <si>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</si>
  <si>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</si>
  <si>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</si>
  <si>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</si>
  <si>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</si>
  <si>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</si>
  <si>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</si>
  <si>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</si>
  <si>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</si>
  <si>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</si>
  <si>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</si>
  <si>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</si>
  <si>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</si>
  <si>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</si>
  <si>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</si>
  <si>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</si>
  <si>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</si>
  <si>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</si>
  <si>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</si>
  <si>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</si>
  <si>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</si>
  <si>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</si>
  <si>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</si>
  <si>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</si>
  <si>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</si>
  <si>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</si>
  <si>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</si>
  <si>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</si>
  <si>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</si>
  <si>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</si>
  <si>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</si>
  <si>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</si>
  <si>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</si>
  <si>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</si>
  <si>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</si>
  <si>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</si>
  <si>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</si>
  <si>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</si>
  <si>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</si>
  <si>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</si>
  <si>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</si>
  <si>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</si>
  <si>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</si>
  <si>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</si>
  <si>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</si>
  <si>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</si>
  <si>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</si>
  <si>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</si>
  <si>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</si>
  <si>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</si>
  <si>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</si>
  <si>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</si>
  <si>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</si>
  <si>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</si>
  <si>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</si>
  <si>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</si>
  <si>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</si>
  <si>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</si>
  <si>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</si>
  <si>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</si>
  <si>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</si>
  <si>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</si>
  <si>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</si>
  <si>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</si>
  <si>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</si>
  <si>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</si>
  <si>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</si>
  <si>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</si>
  <si>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</si>
  <si>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</si>
  <si>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</si>
  <si>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</si>
  <si>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</si>
  <si>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</si>
  <si>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</si>
  <si>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</si>
  <si>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</si>
  <si>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</si>
  <si>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</si>
  <si>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</si>
  <si>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</si>
  <si>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</si>
  <si>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</si>
  <si>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</si>
  <si>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</si>
  <si>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</si>
  <si>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</si>
  <si>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</si>
  <si>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</si>
  <si>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</si>
  <si>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</si>
  <si>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</si>
  <si>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</si>
  <si>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</si>
  <si>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</si>
  <si>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</si>
  <si>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</si>
  <si>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</si>
  <si>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</si>
  <si>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</si>
  <si>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</si>
  <si>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</si>
  <si>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</si>
  <si>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</si>
  <si>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</si>
  <si>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</si>
  <si>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</si>
  <si>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</si>
  <si>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</si>
  <si>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</si>
  <si>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</si>
  <si>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</si>
  <si>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</si>
  <si>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</si>
  <si>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</si>
  <si>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</si>
  <si>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</si>
  <si>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</si>
  <si>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</si>
  <si>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</si>
  <si>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</si>
  <si>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</si>
  <si>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</si>
  <si>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</si>
  <si>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</si>
  <si>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</si>
  <si>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</si>
  <si>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</si>
  <si>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</si>
  <si>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</si>
  <si>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</si>
  <si>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</si>
  <si>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</si>
  <si>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</si>
  <si>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</si>
  <si>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</si>
  <si>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</si>
  <si>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</si>
  <si>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</si>
  <si>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</si>
  <si>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</si>
  <si>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</si>
  <si>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</si>
  <si>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</si>
  <si>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</si>
  <si>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</si>
  <si>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</si>
  <si>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</si>
  <si>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</si>
  <si>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</si>
  <si>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</si>
  <si>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</si>
  <si>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</si>
  <si>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</si>
  <si>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</si>
  <si>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</si>
  <si>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</si>
  <si>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</si>
  <si>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</si>
  <si>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</si>
  <si>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</si>
  <si>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</si>
  <si>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</si>
  <si>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</si>
  <si>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</si>
  <si>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</si>
  <si>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</si>
  <si>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</si>
  <si>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</si>
  <si>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</si>
  <si>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</si>
  <si>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</si>
  <si>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</si>
  <si>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</si>
  <si>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</si>
  <si>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</si>
  <si>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</si>
  <si>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</si>
  <si>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</si>
  <si>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</si>
  <si>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</si>
  <si>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</si>
  <si>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</si>
  <si>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</si>
  <si>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</si>
  <si>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</si>
  <si>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</si>
  <si>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</si>
  <si>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</si>
  <si>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</si>
  <si>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</si>
  <si>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</si>
  <si>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</si>
  <si>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</si>
  <si>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</si>
  <si>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</si>
  <si>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</si>
  <si>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</si>
  <si>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</si>
  <si>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</si>
  <si>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</si>
  <si>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</si>
  <si>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</si>
  <si>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</si>
  <si>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</si>
  <si>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</si>
  <si>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</si>
  <si>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</si>
  <si>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</si>
  <si>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</si>
  <si>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</si>
  <si>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</si>
  <si>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</si>
  <si>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</si>
  <si>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</si>
  <si>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</si>
  <si>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</si>
  <si>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</si>
  <si>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</si>
  <si>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</si>
  <si>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</si>
  <si>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</si>
  <si>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</si>
  <si>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</si>
  <si>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</si>
  <si>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</si>
  <si>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</si>
  <si>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</si>
  <si>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</si>
  <si>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</si>
  <si>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</si>
  <si>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</si>
  <si>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</si>
  <si>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</si>
  <si>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</si>
  <si>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</si>
  <si>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</si>
  <si>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</si>
  <si>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</si>
  <si>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</si>
  <si>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</si>
  <si>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</si>
  <si>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</si>
  <si>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</si>
  <si>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</si>
  <si>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</si>
  <si>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</si>
  <si>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</si>
  <si>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</si>
  <si>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</si>
  <si>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</si>
  <si>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</si>
  <si>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</si>
  <si>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</si>
  <si>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</si>
  <si>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</si>
  <si>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</si>
  <si>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</si>
  <si>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</si>
  <si>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</si>
  <si>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</si>
  <si>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</si>
  <si>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</si>
  <si>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</si>
  <si>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</si>
  <si>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</si>
  <si>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</si>
  <si>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</si>
  <si>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</si>
  <si>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</si>
  <si>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</si>
  <si>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</si>
  <si>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</si>
  <si>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</si>
  <si>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</si>
  <si>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</si>
  <si>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</si>
  <si>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</si>
  <si>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</si>
  <si>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</si>
  <si>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</si>
  <si>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</si>
  <si>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</si>
  <si>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</si>
  <si>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</si>
  <si>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</si>
  <si>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</si>
  <si>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</si>
  <si>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</si>
  <si>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</si>
  <si>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</si>
  <si>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</si>
  <si>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</si>
  <si>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</si>
  <si>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</si>
  <si>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</si>
  <si>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</si>
  <si>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</si>
  <si>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</si>
  <si>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</si>
  <si>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</si>
  <si>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</si>
  <si>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</si>
  <si>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</si>
  <si>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</si>
  <si>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</si>
  <si>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</si>
  <si>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</si>
  <si>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</si>
  <si>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</si>
  <si>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</si>
  <si>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</si>
  <si>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</si>
  <si>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</si>
  <si>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</si>
  <si>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</si>
  <si>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</si>
  <si>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</si>
  <si>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</si>
  <si>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</si>
  <si>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</si>
  <si>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</si>
  <si>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</si>
  <si>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</si>
  <si>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</si>
  <si>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</si>
  <si>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</si>
  <si>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</si>
  <si>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</si>
  <si>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</si>
  <si>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</si>
  <si>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</si>
  <si>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</si>
  <si>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</si>
  <si>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</si>
  <si>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</si>
  <si>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</si>
  <si>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</si>
  <si>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</si>
  <si>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</si>
  <si>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</si>
  <si>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</si>
  <si>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</si>
  <si>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</si>
  <si>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</si>
  <si>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</si>
  <si>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</si>
  <si>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</si>
  <si>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</si>
  <si>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</si>
  <si>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</si>
  <si>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</si>
  <si>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</si>
  <si>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</si>
  <si>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</si>
  <si>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</si>
  <si>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</si>
  <si>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</si>
  <si>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</si>
  <si>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</si>
  <si>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</si>
  <si>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</si>
  <si>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</si>
  <si>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</si>
  <si>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</si>
  <si>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</si>
  <si>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</si>
  <si>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</si>
  <si>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</si>
  <si>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</si>
  <si>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</si>
  <si>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</si>
  <si>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</si>
  <si>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</si>
  <si>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</si>
  <si>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</si>
  <si>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</si>
  <si>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</si>
  <si>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</si>
  <si>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</si>
  <si>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</si>
  <si>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</si>
  <si>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</si>
  <si>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</si>
  <si>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</si>
  <si>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</si>
  <si>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</si>
  <si>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</si>
  <si>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</si>
  <si>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</si>
  <si>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</si>
  <si>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</si>
  <si>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</si>
  <si>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</si>
  <si>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</si>
  <si>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</si>
  <si>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</si>
  <si>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</si>
  <si>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</si>
  <si>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</si>
  <si>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</si>
  <si>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</si>
  <si>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</si>
  <si>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</si>
  <si>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</si>
  <si>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</si>
  <si>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</si>
  <si>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</si>
  <si>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</si>
  <si>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</si>
  <si>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</si>
  <si>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</si>
  <si>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</si>
  <si>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</si>
  <si>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</si>
  <si>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</si>
  <si>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</si>
  <si>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</si>
  <si>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</si>
  <si>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</si>
  <si>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</si>
  <si>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</si>
  <si>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</si>
  <si>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</si>
  <si>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</si>
  <si>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</si>
  <si>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</si>
  <si>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</si>
  <si>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</si>
  <si>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</si>
  <si>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</si>
  <si>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</si>
  <si>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</si>
  <si>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</si>
  <si>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</si>
  <si>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</si>
  <si>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</si>
  <si>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</si>
  <si>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</si>
  <si>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</si>
  <si>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</si>
  <si>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</si>
  <si>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</si>
  <si>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</si>
  <si>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</si>
  <si>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</si>
  <si>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</si>
  <si>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</si>
  <si>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</si>
  <si>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</si>
  <si>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</si>
  <si>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</si>
  <si>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</si>
  <si>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</si>
  <si>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</si>
  <si>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</si>
  <si>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</si>
  <si>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</si>
  <si>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</si>
  <si>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</si>
  <si>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</si>
  <si>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</si>
  <si>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</si>
  <si>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</si>
  <si>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</si>
  <si>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</si>
  <si>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</si>
  <si>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</si>
  <si>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</si>
  <si>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</si>
  <si>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</si>
  <si>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</si>
  <si>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</si>
  <si>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</si>
  <si>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</si>
  <si>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</si>
  <si>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</si>
  <si>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</si>
  <si>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</si>
  <si>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</si>
  <si>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</si>
  <si>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</si>
  <si>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</si>
  <si>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</si>
  <si>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</si>
  <si>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</si>
  <si>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</si>
  <si>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</si>
  <si>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</si>
  <si>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</si>
  <si>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</si>
  <si>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</si>
  <si>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</si>
  <si>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</si>
  <si>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</si>
  <si>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</si>
  <si>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</si>
  <si>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</si>
  <si>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</si>
  <si>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</si>
  <si>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</si>
  <si>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</si>
  <si>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</si>
  <si>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</si>
  <si>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</si>
  <si>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</si>
  <si>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</si>
  <si>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</si>
  <si>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</si>
  <si>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</si>
  <si>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</si>
  <si>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</si>
  <si>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</si>
  <si>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</si>
  <si>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</si>
  <si>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</si>
  <si>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</si>
  <si>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</si>
  <si>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</si>
  <si>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</si>
  <si>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</si>
  <si>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</si>
  <si>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</si>
  <si>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</si>
  <si>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</si>
  <si>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</si>
  <si>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</si>
  <si>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</si>
  <si>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</si>
  <si>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</si>
  <si>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</si>
  <si>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</si>
  <si>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</si>
  <si>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</si>
  <si>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</si>
  <si>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</si>
  <si>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</si>
  <si>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</si>
  <si>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</si>
  <si>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</si>
  <si>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</si>
  <si>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</si>
  <si>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</si>
  <si>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</si>
  <si>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</si>
  <si>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</si>
  <si>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</si>
  <si>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</si>
  <si>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</si>
  <si>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</si>
  <si>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</si>
  <si>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</si>
  <si>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</si>
  <si>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</si>
  <si>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</si>
  <si>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</si>
  <si>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</si>
  <si>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</si>
  <si>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</si>
  <si>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</si>
  <si>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</si>
  <si>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</si>
  <si>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</si>
  <si>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</si>
  <si>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</si>
  <si>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</si>
  <si>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</si>
  <si>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</si>
  <si>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</si>
  <si>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</si>
  <si>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</si>
  <si>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</si>
  <si>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</si>
  <si>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</si>
  <si>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</si>
  <si>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</si>
  <si>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</si>
  <si>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</si>
  <si>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</si>
  <si>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</si>
  <si>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</si>
  <si>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</si>
  <si>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</si>
  <si>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</si>
  <si>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</si>
  <si>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</si>
  <si>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</si>
  <si>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</si>
  <si>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</si>
  <si>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</si>
  <si>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</si>
  <si>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</si>
  <si>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</si>
  <si>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</si>
  <si>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</si>
  <si>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</si>
  <si>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</si>
  <si>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</si>
  <si>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</si>
  <si>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</si>
  <si>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</si>
  <si>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</si>
  <si>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</si>
  <si>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</si>
  <si>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</si>
  <si>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</si>
  <si>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</si>
  <si>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</si>
  <si>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</si>
  <si>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</si>
  <si>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</si>
  <si>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</si>
  <si>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</si>
  <si>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</si>
  <si>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</si>
  <si>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</si>
  <si>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</si>
  <si>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</si>
  <si>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</si>
  <si>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</si>
  <si>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</si>
  <si>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</si>
  <si>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</si>
  <si>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</si>
  <si>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</si>
  <si>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</si>
  <si>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</si>
  <si>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</si>
  <si>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</si>
  <si>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</si>
  <si>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</si>
  <si>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</si>
  <si>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</si>
  <si>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</si>
  <si>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</si>
  <si>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</si>
  <si>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</si>
  <si>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</si>
  <si>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</si>
  <si>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</si>
  <si>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</si>
  <si>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</si>
  <si>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</si>
  <si>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</si>
  <si>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</si>
  <si>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</si>
  <si>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</si>
  <si>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</si>
  <si>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</si>
  <si>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</si>
  <si>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</si>
  <si>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</si>
  <si>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</si>
  <si>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</si>
  <si>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</si>
  <si>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</si>
  <si>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</si>
  <si>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</si>
  <si>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</si>
  <si>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</si>
  <si>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</si>
  <si>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</si>
  <si>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</si>
  <si>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</si>
  <si>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</si>
  <si>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</si>
  <si>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</si>
  <si>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</si>
  <si>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</si>
  <si>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</si>
  <si>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</si>
  <si>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</si>
  <si>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</si>
  <si>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</si>
  <si>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</si>
  <si>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</si>
  <si>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</si>
  <si>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</si>
  <si>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</si>
  <si>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</si>
  <si>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</si>
  <si>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</si>
  <si>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</si>
  <si>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</si>
  <si>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</si>
  <si>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</si>
  <si>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</si>
  <si>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</si>
  <si>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</si>
  <si>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</si>
  <si>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</si>
  <si>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</si>
  <si>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</si>
  <si>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</si>
  <si>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</si>
  <si>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</si>
  <si>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</si>
  <si>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</si>
  <si>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</si>
  <si>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</si>
  <si>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</si>
  <si>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</si>
  <si>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</si>
  <si>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</si>
  <si>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</si>
  <si>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</si>
  <si>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</si>
  <si>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</si>
  <si>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</si>
  <si>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</si>
  <si>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</si>
  <si>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</si>
  <si>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</si>
  <si>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</si>
  <si>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</si>
  <si>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</si>
  <si>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</si>
  <si>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</si>
  <si>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</si>
  <si>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</si>
  <si>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</si>
  <si>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</si>
  <si>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</si>
  <si>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</si>
  <si>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</si>
  <si>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</si>
  <si>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</si>
  <si>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</si>
  <si>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</si>
  <si>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</si>
  <si>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</si>
  <si>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</si>
  <si>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</si>
  <si>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</si>
  <si>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</si>
  <si>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</si>
  <si>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</si>
  <si>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</si>
  <si>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</si>
  <si>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</si>
  <si>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</si>
  <si>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</si>
  <si>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</si>
  <si>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</si>
  <si>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</si>
  <si>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</si>
  <si>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</si>
  <si>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</si>
  <si>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</si>
  <si>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</si>
  <si>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</si>
  <si>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</si>
  <si>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</si>
  <si>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</si>
  <si>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</si>
  <si>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</si>
  <si>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</si>
  <si>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</si>
  <si>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</si>
  <si>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</si>
  <si>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</si>
  <si>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</si>
  <si>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</si>
  <si>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</si>
  <si>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</si>
  <si>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</si>
  <si>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</si>
  <si>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</si>
  <si>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</si>
  <si>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</si>
  <si>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</si>
  <si>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</si>
  <si>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</si>
  <si>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</si>
  <si>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</si>
  <si>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</si>
  <si>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</si>
  <si>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</si>
  <si>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</si>
  <si>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</si>
  <si>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</si>
  <si>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</si>
  <si>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</si>
  <si>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</si>
  <si>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</si>
  <si>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</si>
  <si>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</si>
  <si>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</si>
  <si>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</si>
  <si>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</si>
  <si>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</si>
  <si>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</si>
  <si>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</si>
  <si>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</si>
  <si>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</si>
  <si>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</si>
  <si>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</si>
  <si>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</si>
  <si>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</si>
  <si>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</si>
  <si>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</si>
  <si>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</si>
  <si>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</si>
  <si>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</si>
  <si>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</si>
  <si>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</si>
  <si>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</si>
  <si>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</si>
  <si>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</si>
  <si>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</si>
  <si>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</si>
  <si>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</si>
  <si>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</si>
  <si>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</si>
  <si>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</si>
  <si>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</si>
  <si>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</si>
  <si>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</si>
  <si>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</si>
  <si>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</si>
  <si>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</si>
  <si>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</si>
  <si>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</si>
  <si>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</si>
  <si>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</si>
  <si>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</si>
  <si>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</si>
  <si>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</si>
  <si>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</si>
  <si>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</si>
  <si>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</si>
  <si>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</si>
  <si>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</si>
  <si>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</si>
  <si>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</si>
  <si>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</si>
  <si>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</si>
  <si>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</si>
  <si>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</si>
  <si>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</si>
  <si>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</si>
  <si>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</si>
  <si>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</si>
  <si>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</si>
  <si>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</si>
  <si>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</si>
  <si>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</si>
  <si>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</si>
  <si>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</si>
  <si>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</si>
  <si>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</si>
  <si>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</si>
  <si>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</si>
  <si>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</si>
  <si>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</si>
  <si>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</si>
  <si>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</si>
  <si>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</si>
  <si>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</si>
  <si>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</si>
  <si>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</si>
  <si>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</si>
  <si>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</si>
  <si>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</si>
  <si>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</si>
  <si>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</si>
  <si>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</si>
  <si>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</si>
  <si>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</si>
  <si>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</si>
  <si>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</si>
  <si>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</si>
  <si>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</si>
  <si>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</si>
  <si>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</si>
  <si>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</si>
  <si>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</si>
  <si>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</si>
  <si>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</si>
  <si>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</si>
  <si>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</si>
  <si>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</si>
  <si>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</si>
  <si>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</si>
  <si>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</si>
  <si>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</si>
  <si>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</si>
  <si>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</si>
  <si>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</si>
  <si>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</si>
  <si>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</si>
  <si>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</si>
  <si>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</si>
  <si>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</si>
  <si>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</si>
  <si>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</si>
  <si>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</si>
  <si>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</si>
  <si>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</si>
  <si>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</si>
  <si>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</si>
  <si>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</si>
  <si>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</si>
  <si>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</si>
  <si>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</si>
  <si>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</si>
  <si>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</si>
  <si>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</si>
  <si>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</si>
  <si>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</si>
  <si>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</si>
  <si>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</si>
  <si>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</si>
  <si>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</si>
  <si>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</si>
  <si>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</si>
  <si>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</si>
  <si>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</si>
  <si>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</si>
  <si>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</si>
  <si>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</si>
  <si>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</si>
  <si>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</si>
  <si>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</si>
  <si>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</si>
  <si>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</si>
  <si>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</si>
  <si>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</si>
  <si>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</si>
  <si>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</si>
  <si>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</si>
  <si>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</si>
  <si>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</si>
  <si>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</si>
  <si>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</si>
  <si>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</si>
  <si>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</si>
  <si>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</si>
  <si>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</si>
  <si>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</si>
  <si>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</si>
  <si>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</si>
  <si>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</si>
  <si>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</si>
  <si>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</si>
  <si>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</si>
  <si>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</si>
  <si>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</si>
  <si>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</si>
  <si>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</si>
  <si>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</si>
  <si>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</si>
  <si>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</si>
  <si>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</si>
  <si>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</si>
  <si>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</si>
  <si>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</si>
  <si>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</si>
  <si>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</si>
  <si>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</si>
  <si>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</si>
  <si>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</si>
  <si>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</si>
  <si>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</si>
  <si>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</si>
  <si>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</si>
  <si>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</si>
  <si>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</si>
  <si>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</si>
  <si>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</si>
  <si>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</si>
  <si>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</si>
  <si>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</si>
  <si>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</si>
  <si>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</si>
  <si>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</si>
  <si>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</si>
  <si>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</si>
  <si>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</si>
  <si>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</si>
  <si>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</si>
  <si>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</si>
  <si>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</si>
  <si>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</si>
  <si>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</si>
  <si>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</si>
  <si>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</si>
  <si>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</si>
  <si>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</si>
  <si>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</si>
  <si>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</si>
  <si>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</si>
  <si>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</si>
  <si>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</si>
  <si>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</si>
  <si>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</si>
  <si>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</si>
  <si>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</si>
  <si>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</si>
  <si>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</si>
  <si>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</si>
  <si>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</si>
  <si>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</si>
  <si>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</si>
  <si>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</si>
  <si>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</si>
  <si>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</si>
  <si>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</si>
  <si>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</si>
  <si>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</si>
  <si>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</si>
  <si>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</si>
  <si>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</si>
  <si>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</si>
  <si>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</si>
  <si>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</si>
  <si>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</si>
  <si>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</si>
  <si>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</si>
  <si>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</si>
  <si>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</si>
  <si>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</si>
  <si>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</si>
  <si>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</si>
  <si>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</si>
  <si>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</si>
  <si>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</si>
  <si>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</si>
  <si>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</si>
  <si>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</si>
  <si>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</si>
  <si>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</si>
  <si>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</si>
  <si>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</si>
  <si>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</si>
  <si>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</si>
  <si>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</si>
  <si>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</si>
  <si>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</si>
  <si>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</si>
  <si>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</si>
  <si>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</si>
  <si>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</si>
  <si>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</si>
  <si>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</si>
  <si>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</si>
  <si>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</si>
  <si>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</si>
  <si>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</si>
  <si>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</si>
  <si>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</si>
  <si>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</si>
  <si>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</si>
  <si>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</si>
  <si>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</si>
  <si>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</si>
  <si>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</si>
  <si>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</si>
  <si>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</si>
  <si>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</si>
  <si>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</si>
  <si>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</si>
  <si>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</si>
  <si>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</si>
  <si>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</si>
  <si>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</si>
  <si>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</si>
  <si>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</si>
  <si>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</si>
  <si>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</si>
  <si>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</si>
  <si>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</si>
  <si>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</si>
  <si>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</si>
  <si>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</si>
  <si>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</si>
  <si>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</si>
  <si>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</si>
  <si>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</si>
  <si>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</si>
  <si>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</si>
  <si>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</si>
  <si>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</si>
  <si>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</si>
  <si>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</si>
  <si>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</si>
  <si>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</si>
  <si>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</si>
  <si>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</si>
  <si>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</si>
  <si>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</si>
  <si>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</si>
  <si>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</si>
  <si>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</si>
  <si>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</si>
  <si>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</si>
  <si>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</si>
  <si>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</si>
  <si>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</si>
  <si>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</si>
  <si>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</si>
  <si>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</si>
  <si>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</si>
  <si>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</si>
  <si>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</si>
  <si>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</si>
  <si>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</si>
  <si>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</si>
  <si>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</si>
  <si>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</si>
  <si>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</si>
  <si>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</si>
  <si>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</si>
  <si>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</si>
  <si>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</si>
  <si>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</si>
  <si>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</si>
  <si>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</si>
  <si>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</si>
  <si>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</si>
  <si>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</si>
  <si>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</si>
  <si>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</si>
  <si>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</si>
  <si>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</si>
  <si>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</si>
  <si>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</si>
  <si>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</si>
  <si>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</si>
  <si>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</si>
  <si>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</si>
  <si>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</si>
  <si>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</si>
  <si>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</si>
  <si>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</si>
  <si>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</si>
  <si>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</si>
  <si>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</si>
  <si>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</si>
  <si>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</si>
  <si>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</si>
  <si>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</si>
  <si>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</si>
  <si>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</si>
  <si>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</si>
  <si>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</si>
  <si>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</si>
  <si>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</si>
  <si>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</si>
  <si>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</si>
  <si>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</si>
  <si>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</si>
  <si>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</si>
  <si>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</si>
  <si>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</si>
  <si>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</si>
  <si>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</si>
  <si>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</si>
  <si>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</si>
  <si>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</si>
  <si>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</si>
  <si>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</si>
  <si>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</si>
  <si>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</si>
  <si>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</si>
  <si>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</si>
  <si>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</si>
  <si>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</si>
  <si>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</si>
  <si>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</si>
  <si>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</si>
  <si>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</si>
  <si>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</si>
  <si>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</si>
  <si>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</si>
  <si>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</si>
  <si>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</si>
  <si>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</si>
  <si>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</si>
  <si>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</si>
  <si>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</si>
  <si>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</si>
  <si>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</si>
  <si>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</si>
  <si>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</si>
  <si>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</si>
  <si>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</si>
  <si>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</si>
  <si>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</si>
  <si>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</si>
  <si>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</si>
  <si>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</si>
  <si>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</si>
  <si>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</si>
  <si>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</si>
  <si>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</si>
  <si>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</si>
  <si>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</si>
  <si>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</si>
  <si>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</si>
  <si>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</si>
  <si>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</si>
  <si>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</si>
  <si>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</si>
  <si>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</si>
  <si>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</si>
  <si>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</si>
  <si>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</si>
  <si>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</si>
  <si>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</si>
  <si>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</si>
  <si>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</si>
  <si>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</si>
  <si>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</si>
  <si>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</si>
  <si>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</si>
  <si>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</si>
  <si>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</si>
  <si>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</si>
  <si>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</si>
  <si>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</si>
  <si>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</si>
  <si>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</si>
  <si>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</si>
  <si>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</si>
  <si>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</si>
  <si>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</si>
  <si>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</si>
  <si>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</si>
  <si>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</si>
  <si>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</si>
  <si>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</si>
  <si>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</si>
  <si>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</si>
  <si>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</si>
  <si>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</si>
  <si>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</si>
  <si>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</si>
  <si>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</si>
  <si>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</si>
  <si>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</si>
  <si>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</si>
  <si>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</si>
  <si>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</si>
  <si>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</si>
  <si>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</si>
  <si>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</si>
  <si>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</si>
  <si>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</si>
  <si>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</si>
  <si>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</si>
  <si>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</si>
  <si>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</si>
  <si>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</si>
  <si>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</si>
  <si>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</si>
  <si>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</si>
  <si>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</si>
  <si>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</si>
  <si>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</si>
  <si>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</si>
  <si>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</si>
  <si>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</si>
  <si>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</si>
  <si>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</si>
  <si>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</si>
  <si>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</si>
  <si>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</si>
  <si>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</si>
  <si>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</si>
  <si>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</si>
  <si>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</si>
  <si>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</si>
  <si>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</si>
  <si>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</si>
  <si>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</si>
  <si>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</si>
  <si>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</si>
  <si>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</si>
  <si>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</si>
  <si>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</si>
  <si>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</si>
  <si>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</si>
  <si>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</si>
  <si>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</si>
  <si>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</si>
  <si>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</si>
  <si>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</si>
  <si>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</si>
  <si>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</si>
  <si>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</si>
  <si>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</si>
  <si>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</si>
  <si>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</si>
  <si>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</si>
  <si>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</si>
  <si>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</si>
  <si>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</si>
  <si>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</si>
  <si>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</si>
  <si>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</si>
  <si>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</si>
  <si>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</si>
  <si>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</si>
  <si>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</si>
  <si>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</si>
  <si>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</si>
  <si>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</si>
  <si>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</si>
  <si>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</si>
  <si>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</si>
  <si>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</si>
  <si>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</si>
  <si>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</si>
  <si>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</si>
  <si>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</si>
  <si>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</si>
  <si>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</si>
  <si>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</si>
  <si>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</si>
  <si>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</si>
  <si>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</si>
  <si>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</si>
  <si>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</si>
  <si>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</si>
  <si>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</si>
  <si>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</si>
  <si>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</si>
  <si>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</si>
  <si>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</si>
  <si>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</si>
  <si>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</si>
  <si>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</si>
  <si>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</si>
  <si>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</si>
  <si>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</si>
  <si>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</si>
  <si>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</si>
  <si>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</si>
  <si>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</si>
  <si>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</si>
  <si>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</si>
  <si>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</si>
  <si>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</si>
  <si>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</si>
  <si>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</si>
  <si>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</si>
  <si>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</si>
  <si>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</si>
  <si>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</si>
  <si>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</si>
  <si>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</si>
  <si>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</si>
  <si>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</si>
  <si>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</si>
  <si>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</si>
  <si>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</si>
  <si>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</si>
  <si>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</si>
  <si>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</si>
  <si>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</si>
  <si>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</si>
  <si>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</si>
  <si>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</si>
  <si>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</si>
  <si>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</si>
  <si>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</si>
  <si>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</si>
  <si>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</si>
  <si>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</si>
  <si>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</si>
  <si>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</si>
  <si>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</si>
  <si>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</si>
  <si>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</si>
  <si>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</si>
  <si>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</si>
  <si>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</si>
  <si>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</si>
  <si>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</si>
  <si>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</si>
  <si>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</si>
  <si>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</si>
  <si>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</si>
  <si>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</si>
  <si>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</si>
  <si>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</si>
  <si>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</si>
  <si>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</si>
  <si>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</si>
  <si>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</si>
  <si>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</si>
  <si>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</si>
  <si>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</si>
  <si>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</si>
  <si>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</si>
  <si>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</si>
  <si>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</si>
  <si>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</si>
  <si>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</si>
  <si>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</si>
  <si>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</si>
  <si>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</si>
  <si>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</si>
  <si>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</si>
  <si>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</si>
  <si>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</si>
  <si>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</si>
  <si>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</si>
  <si>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</si>
  <si>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</si>
  <si>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</si>
  <si>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</si>
  <si>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</si>
  <si>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</si>
  <si>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</si>
  <si>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</si>
  <si>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</si>
  <si>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</si>
  <si>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</si>
  <si>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</si>
  <si>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</si>
  <si>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</si>
  <si>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</si>
  <si>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</si>
  <si>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</si>
  <si>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</si>
  <si>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</si>
  <si>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</si>
  <si>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</si>
  <si>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</si>
  <si>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</si>
  <si>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</si>
  <si>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</si>
  <si>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</si>
  <si>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</si>
  <si>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</si>
  <si>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</si>
  <si>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</si>
  <si>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</si>
  <si>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</si>
  <si>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</si>
  <si>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</si>
  <si>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</si>
  <si>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</si>
  <si>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</si>
  <si>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</si>
  <si>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</si>
  <si>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</si>
  <si>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</si>
  <si>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</si>
  <si>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</si>
  <si>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</si>
  <si>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</si>
  <si>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</si>
  <si>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</si>
  <si>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</si>
  <si>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</si>
  <si>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</si>
  <si>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</si>
  <si>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</si>
  <si>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</si>
  <si>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</si>
  <si>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</si>
  <si>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</si>
  <si>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</si>
  <si>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</si>
  <si>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</si>
  <si>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</si>
  <si>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</si>
  <si>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</si>
  <si>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</si>
  <si>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</si>
  <si>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</si>
  <si>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</si>
  <si>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</si>
  <si>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</si>
  <si>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</si>
  <si>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</si>
  <si>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</si>
  <si>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</si>
  <si>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</si>
  <si>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</si>
  <si>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</si>
  <si>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</si>
  <si>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</si>
  <si>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</si>
  <si>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</si>
  <si>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</si>
  <si>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</si>
  <si>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</si>
  <si>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</si>
  <si>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</si>
  <si>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</si>
  <si>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</si>
  <si>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</si>
  <si>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</si>
  <si>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</si>
  <si>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</si>
  <si>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</si>
  <si>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</si>
  <si>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</si>
  <si>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</si>
  <si>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</si>
  <si>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</si>
  <si>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</si>
  <si>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</si>
  <si>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</si>
  <si>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</si>
  <si>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</si>
  <si>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</si>
  <si>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</si>
  <si>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</si>
  <si>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</si>
  <si>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</si>
  <si>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</si>
  <si>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</si>
  <si>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</si>
  <si>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</si>
  <si>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</si>
  <si>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</si>
  <si>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</si>
  <si>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</si>
  <si>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</si>
  <si>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</si>
  <si>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</si>
  <si>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</si>
  <si>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</si>
  <si>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</si>
  <si>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</si>
  <si>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</si>
  <si>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</si>
  <si>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</si>
  <si>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</si>
  <si>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</si>
  <si>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</si>
  <si>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</si>
  <si>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</si>
  <si>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</si>
  <si>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</si>
  <si>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</si>
  <si>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</si>
  <si>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</si>
  <si>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</si>
  <si>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</si>
  <si>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</si>
  <si>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</si>
  <si>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</si>
  <si>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</si>
  <si>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</si>
  <si>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</si>
  <si>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</si>
  <si>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</si>
  <si>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</si>
  <si>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</si>
  <si>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</si>
  <si>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</si>
  <si>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</si>
  <si>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</si>
  <si>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</si>
  <si>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</si>
  <si>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</si>
  <si>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</si>
  <si>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</si>
  <si>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</si>
  <si>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</si>
  <si>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</si>
  <si>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</si>
  <si>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</si>
  <si>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</si>
  <si>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</si>
  <si>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</si>
  <si>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</si>
  <si>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</si>
  <si>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</si>
  <si>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</si>
  <si>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</si>
  <si>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</si>
  <si>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</si>
  <si>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</si>
  <si>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</si>
  <si>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</si>
  <si>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</si>
  <si>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</si>
  <si>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</si>
  <si>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</si>
  <si>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</si>
  <si>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</si>
  <si>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</si>
  <si>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</si>
  <si>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</si>
  <si>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</si>
  <si>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</si>
  <si>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</si>
  <si>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</si>
  <si>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</si>
  <si>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</si>
  <si>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</si>
  <si>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</si>
  <si>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</si>
  <si>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</si>
  <si>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</si>
  <si>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</si>
  <si>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</si>
  <si>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</si>
  <si>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</si>
  <si>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</si>
  <si>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</si>
  <si>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</si>
  <si>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</si>
  <si>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</si>
  <si>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</si>
  <si>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</si>
  <si>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</si>
  <si>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</si>
  <si>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</si>
  <si>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</si>
  <si>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</si>
  <si>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</si>
  <si>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</si>
  <si>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</si>
  <si>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</si>
  <si>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</si>
  <si>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</si>
  <si>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</si>
  <si>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</si>
  <si>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</si>
  <si>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</si>
  <si>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</si>
  <si>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</si>
  <si>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</si>
  <si>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</si>
  <si>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</si>
  <si>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</si>
  <si>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</si>
  <si>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</si>
  <si>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</si>
  <si>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</si>
  <si>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</si>
  <si>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</si>
  <si>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</si>
  <si>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</si>
  <si>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</si>
  <si>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</si>
  <si>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</si>
  <si>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</si>
  <si>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</si>
  <si>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</si>
  <si>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</si>
  <si>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</si>
  <si>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</si>
  <si>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</si>
  <si>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</si>
  <si>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</si>
  <si>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</si>
  <si>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</si>
  <si>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</si>
  <si>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</si>
  <si>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</si>
  <si>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</si>
  <si>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</si>
  <si>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</si>
  <si>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</si>
  <si>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</si>
  <si>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</si>
  <si>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</si>
  <si>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</si>
  <si>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</si>
  <si>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</si>
  <si>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</si>
  <si>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</si>
  <si>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</si>
  <si>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</si>
  <si>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</si>
  <si>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</si>
  <si>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</si>
  <si>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</si>
  <si>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</si>
  <si>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</si>
  <si>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</si>
  <si>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</si>
  <si>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</si>
  <si>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</si>
  <si>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</si>
  <si>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</si>
  <si>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</si>
  <si>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</si>
  <si>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</si>
  <si>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</si>
  <si>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</si>
  <si>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</si>
  <si>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</si>
  <si>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</si>
  <si>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</si>
  <si>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</si>
  <si>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</si>
  <si>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</si>
  <si>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</si>
  <si>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</si>
  <si>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</si>
  <si>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</si>
  <si>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</si>
  <si>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</si>
  <si>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</si>
  <si>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</si>
  <si>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</si>
  <si>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</si>
  <si>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</si>
  <si>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</si>
  <si>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</si>
  <si>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</si>
  <si>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</si>
  <si>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</si>
  <si>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</si>
  <si>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</si>
  <si>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</si>
  <si>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</si>
  <si>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</si>
  <si>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</si>
  <si>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</si>
  <si>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</si>
  <si>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</si>
  <si>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</si>
  <si>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</si>
  <si>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</si>
  <si>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</si>
  <si>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</si>
  <si>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</si>
  <si>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</si>
  <si>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</si>
  <si>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</si>
  <si>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</si>
  <si>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</si>
  <si>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</si>
  <si>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</si>
  <si>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</si>
  <si>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</si>
  <si>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</si>
  <si>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</si>
  <si>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</si>
  <si>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</si>
  <si>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</si>
  <si>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</si>
  <si>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</si>
  <si>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</si>
  <si>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</si>
  <si>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</si>
  <si>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</si>
  <si>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</si>
  <si>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</si>
  <si>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</si>
  <si>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</si>
  <si>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</si>
  <si>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</si>
  <si>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</si>
  <si>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</si>
  <si>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</si>
  <si>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</si>
  <si>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</si>
  <si>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</si>
  <si>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</si>
  <si>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</si>
  <si>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</si>
  <si>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</si>
  <si>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</si>
  <si>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</si>
  <si>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</si>
  <si>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</si>
  <si>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</si>
  <si>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</si>
  <si>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</si>
  <si>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</si>
  <si>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</si>
  <si>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</si>
  <si>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</si>
  <si>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</si>
  <si>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</si>
  <si>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</si>
  <si>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</si>
  <si>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</si>
  <si>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</si>
  <si>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</si>
  <si>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</si>
  <si>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</si>
  <si>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</si>
  <si>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</si>
  <si>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</si>
  <si>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</si>
  <si>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</si>
  <si>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</si>
  <si>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</si>
  <si>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</si>
  <si>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</si>
  <si>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</si>
  <si>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</si>
  <si>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</si>
  <si>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</si>
  <si>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</si>
  <si>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</si>
  <si>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</si>
  <si>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</si>
  <si>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</si>
  <si>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</si>
  <si>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</si>
  <si>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</si>
  <si>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</si>
  <si>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</si>
  <si>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</si>
  <si>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</si>
  <si>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</si>
  <si>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</si>
  <si>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</si>
  <si>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</si>
  <si>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</si>
  <si>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</si>
  <si>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</si>
  <si>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</si>
  <si>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</si>
  <si>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</si>
  <si>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</si>
  <si>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</si>
  <si>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</si>
  <si>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</si>
  <si>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</si>
  <si>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</si>
  <si>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</si>
  <si>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</si>
  <si>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</si>
  <si>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</si>
  <si>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</si>
  <si>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</si>
  <si>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</si>
  <si>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</si>
  <si>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</si>
  <si>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</si>
  <si>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</si>
  <si>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</si>
  <si>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</si>
  <si>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</si>
  <si>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</si>
  <si>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</si>
  <si>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</si>
  <si>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</si>
  <si>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</si>
  <si>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</si>
  <si>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</si>
  <si>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</si>
  <si>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</si>
  <si>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</si>
  <si>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</si>
  <si>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</si>
  <si>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</si>
  <si>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</si>
  <si>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</si>
  <si>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</si>
  <si>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</si>
  <si>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</si>
  <si>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</si>
  <si>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</si>
  <si>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</si>
  <si>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</si>
  <si>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</si>
  <si>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</si>
  <si>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</si>
  <si>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</si>
  <si>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</si>
  <si>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</si>
  <si>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</si>
  <si>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</si>
  <si>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</si>
  <si>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</si>
  <si>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</si>
  <si>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</si>
  <si>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</si>
  <si>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</si>
  <si>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</si>
  <si>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</si>
  <si>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</si>
  <si>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</si>
  <si>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</si>
  <si>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</si>
  <si>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</si>
  <si>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</si>
  <si>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</si>
  <si>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</si>
  <si>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</si>
  <si>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</si>
  <si>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</si>
  <si>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</si>
  <si>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</si>
  <si>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</si>
  <si>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</si>
  <si>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</si>
  <si>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</si>
  <si>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</si>
  <si>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</si>
  <si>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</si>
  <si>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</si>
  <si>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</si>
  <si>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</si>
  <si>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</si>
  <si>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</si>
  <si>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</si>
  <si>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</si>
  <si>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</si>
  <si>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</si>
  <si>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</si>
  <si>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</si>
  <si>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</si>
  <si>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</si>
  <si>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</si>
  <si>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</si>
  <si>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</si>
  <si>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</si>
  <si>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</si>
  <si>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</si>
  <si>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</si>
  <si>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</si>
  <si>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</si>
  <si>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</si>
  <si>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</si>
  <si>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</si>
  <si>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</si>
  <si>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</si>
  <si>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</si>
  <si>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</si>
  <si>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</si>
  <si>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</si>
  <si>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</si>
  <si>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</si>
  <si>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</si>
  <si>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</si>
  <si>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</si>
  <si>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</si>
  <si>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</si>
  <si>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</si>
  <si>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</si>
  <si>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</si>
  <si>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</si>
  <si>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</si>
  <si>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</si>
  <si>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</si>
  <si>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</si>
  <si>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</si>
  <si>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</si>
  <si>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</si>
  <si>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</si>
  <si>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</si>
  <si>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</si>
  <si>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</si>
  <si>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</si>
  <si>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</si>
  <si>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</si>
  <si>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</si>
  <si>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</si>
  <si>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</si>
  <si>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</si>
  <si>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</si>
  <si>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</si>
  <si>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</si>
  <si>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</si>
  <si>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</si>
  <si>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</si>
  <si>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</si>
  <si>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</si>
  <si>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</si>
  <si>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</si>
  <si>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</si>
  <si>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</si>
  <si>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</si>
  <si>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</si>
  <si>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</si>
  <si>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</si>
  <si>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</si>
  <si>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</si>
  <si>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</si>
  <si>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</si>
  <si>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</si>
  <si>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</si>
  <si>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</si>
  <si>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</si>
  <si>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</si>
  <si>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</si>
  <si>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</si>
  <si>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</si>
  <si>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</si>
  <si>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</si>
  <si>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</si>
  <si>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</si>
  <si>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</si>
  <si>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</si>
  <si>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</si>
  <si>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</si>
  <si>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</si>
  <si>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</si>
  <si>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</si>
  <si>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</si>
  <si>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</si>
  <si>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</si>
  <si>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</si>
  <si>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</si>
  <si>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</si>
  <si>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</si>
  <si>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</si>
  <si>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</si>
  <si>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</si>
  <si>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</si>
  <si>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</si>
  <si>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</si>
  <si>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</si>
  <si>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</si>
  <si>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</si>
  <si>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</si>
  <si>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</si>
  <si>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</si>
  <si>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</si>
  <si>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</si>
  <si>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</si>
  <si>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</si>
  <si>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</si>
  <si>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</si>
  <si>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</si>
  <si>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</si>
  <si>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</si>
  <si>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</si>
  <si>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</si>
  <si>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</si>
  <si>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</si>
  <si>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</si>
  <si>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</si>
  <si>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</si>
  <si>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</si>
  <si>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</si>
  <si>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</si>
  <si>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</si>
  <si>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</si>
  <si>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</si>
  <si>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</si>
  <si>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</si>
  <si>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</si>
  <si>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</si>
  <si>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</si>
  <si>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</si>
  <si>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</si>
  <si>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</si>
  <si>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</si>
  <si>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</si>
  <si>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</si>
  <si>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</si>
  <si>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</si>
  <si>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</si>
  <si>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</si>
  <si>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</si>
  <si>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</si>
  <si>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</si>
  <si>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</si>
  <si>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</si>
  <si>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</si>
  <si>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</si>
  <si>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</si>
  <si>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</si>
  <si>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</si>
  <si>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</si>
  <si>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</si>
  <si>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</si>
  <si>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</si>
  <si>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</si>
  <si>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</si>
  <si>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</si>
  <si>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</si>
  <si>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</si>
  <si>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</si>
  <si>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</si>
  <si>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</si>
  <si>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</si>
  <si>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</si>
  <si>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</si>
  <si>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</si>
  <si>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</si>
  <si>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</si>
  <si>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</si>
  <si>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</si>
  <si>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</si>
  <si>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</si>
  <si>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</si>
  <si>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</si>
  <si>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</si>
  <si>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</si>
  <si>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</si>
  <si>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</si>
  <si>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</si>
  <si>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</si>
  <si>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</si>
  <si>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</si>
  <si>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</si>
  <si>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</si>
  <si>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</si>
  <si>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</si>
  <si>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</si>
  <si>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</si>
  <si>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</si>
  <si>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</si>
  <si>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</si>
  <si>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</si>
  <si>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</si>
  <si>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</si>
  <si>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</si>
  <si>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</si>
  <si>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</si>
  <si>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</si>
  <si>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</si>
  <si>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</si>
  <si>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</si>
  <si>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</si>
  <si>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</si>
  <si>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</si>
  <si>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</si>
  <si>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</si>
  <si>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</si>
  <si>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</si>
  <si>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</si>
  <si>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</si>
  <si>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</si>
  <si>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</si>
  <si>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</si>
  <si>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</si>
  <si>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</si>
  <si>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</si>
  <si>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</si>
  <si>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</si>
  <si>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</si>
  <si>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</si>
  <si>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</si>
  <si>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</si>
  <si>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</si>
  <si>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</si>
  <si>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</si>
  <si>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</si>
  <si>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</si>
  <si>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</si>
  <si>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</si>
  <si>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</si>
  <si>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</si>
  <si>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</si>
  <si>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</si>
  <si>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</si>
  <si>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</si>
  <si>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</si>
  <si>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</si>
  <si>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</si>
  <si>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</si>
  <si>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</si>
  <si>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</si>
  <si>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</si>
  <si>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</si>
  <si>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</si>
  <si>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</si>
  <si>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</si>
  <si>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</si>
  <si>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</si>
  <si>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</si>
  <si>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</si>
  <si>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</si>
  <si>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</si>
  <si>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</si>
  <si>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</si>
  <si>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</si>
  <si>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</si>
  <si>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</si>
  <si>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</si>
  <si>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</si>
  <si>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</si>
  <si>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</si>
  <si>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</si>
  <si>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</si>
  <si>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</si>
  <si>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</si>
  <si>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</si>
  <si>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</si>
  <si>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</si>
  <si>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</si>
  <si>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</si>
  <si>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</si>
  <si>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</si>
  <si>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</si>
  <si>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</si>
  <si>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</si>
  <si>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</si>
  <si>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</si>
  <si>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</si>
  <si>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</si>
  <si>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</si>
  <si>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</si>
  <si>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</si>
  <si>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</si>
  <si>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</si>
  <si>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</si>
  <si>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</si>
  <si>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</si>
  <si>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</si>
  <si>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</si>
  <si>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</si>
  <si>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</si>
  <si>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</si>
  <si>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</si>
  <si>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</si>
  <si>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</si>
  <si>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</si>
  <si>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</si>
  <si>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</si>
  <si>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</si>
  <si>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</si>
  <si>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</si>
  <si>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</si>
  <si>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</si>
  <si>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</si>
  <si>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</si>
  <si>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</si>
  <si>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</si>
  <si>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</si>
  <si>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</si>
  <si>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</si>
  <si>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</si>
  <si>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</si>
  <si>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</si>
  <si>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</si>
  <si>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</si>
  <si>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</si>
  <si>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</si>
  <si>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</si>
  <si>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</si>
  <si>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</si>
  <si>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</si>
  <si>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</si>
  <si>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</si>
  <si>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</si>
  <si>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</si>
  <si>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</si>
  <si>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</si>
  <si>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</si>
  <si>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</si>
  <si>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</si>
  <si>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</si>
  <si>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</si>
  <si>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</si>
  <si>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</si>
  <si>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</si>
  <si>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</si>
  <si>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</si>
  <si>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</si>
  <si>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</si>
  <si>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</si>
  <si>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</si>
  <si>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</si>
  <si>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</si>
  <si>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</si>
  <si>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</si>
  <si>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</si>
  <si>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</si>
  <si>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</si>
  <si>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</si>
  <si>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</si>
  <si>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</si>
  <si>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</si>
  <si>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</si>
  <si>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</si>
  <si>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</si>
  <si>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</si>
  <si>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</si>
  <si>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</si>
  <si>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</si>
  <si>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</si>
  <si>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</si>
  <si>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</si>
  <si>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</si>
  <si>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</si>
  <si>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</si>
  <si>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</si>
  <si>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</si>
  <si>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</si>
  <si>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</si>
  <si>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</si>
  <si>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</si>
  <si>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</si>
  <si>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</si>
  <si>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</si>
  <si>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</si>
  <si>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</si>
  <si>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</si>
  <si>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</si>
  <si>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</si>
  <si>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</si>
  <si>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</si>
  <si>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</si>
  <si>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</si>
  <si>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</si>
  <si>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</si>
  <si>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</si>
  <si>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</si>
  <si>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</si>
  <si>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</si>
  <si>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</si>
  <si>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</si>
  <si>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</si>
  <si>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</si>
  <si>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</si>
  <si>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</si>
  <si>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</si>
  <si>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</si>
  <si>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</si>
  <si>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</si>
  <si>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</si>
  <si>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</si>
  <si>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</si>
  <si>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</si>
  <si>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</si>
  <si>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</si>
  <si>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</si>
  <si>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</si>
  <si>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</si>
  <si>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</si>
  <si>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</si>
  <si>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</si>
  <si>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</si>
  <si>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</si>
  <si>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</si>
  <si>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</si>
  <si>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</si>
  <si>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</si>
  <si>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</si>
  <si>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</si>
  <si>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</si>
  <si>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</si>
  <si>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</si>
  <si>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</si>
  <si>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</si>
  <si>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</si>
  <si>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</si>
  <si>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</si>
  <si>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</si>
  <si>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</si>
  <si>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</si>
  <si>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</si>
  <si>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</si>
  <si>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</si>
  <si>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</si>
  <si>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</si>
  <si>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</si>
  <si>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</si>
  <si>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</si>
  <si>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</si>
  <si>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</si>
  <si>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</si>
  <si>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</si>
  <si>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</si>
  <si>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</si>
  <si>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</si>
  <si>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</si>
  <si>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</si>
  <si>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</si>
  <si>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</si>
  <si>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</si>
  <si>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</si>
  <si>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</si>
  <si>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</si>
  <si>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</si>
  <si>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</si>
  <si>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</si>
  <si>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</si>
  <si>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</si>
  <si>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</si>
  <si>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</si>
  <si>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</si>
  <si>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</si>
  <si>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</si>
  <si>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</si>
  <si>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</si>
  <si>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</si>
  <si>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</si>
  <si>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</si>
  <si>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</si>
  <si>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</si>
  <si>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</si>
  <si>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</si>
  <si>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</si>
  <si>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</si>
  <si>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</si>
  <si>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</si>
  <si>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</si>
  <si>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</si>
  <si>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</si>
  <si>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</si>
  <si>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</si>
  <si>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</si>
  <si>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</si>
  <si>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</si>
  <si>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</si>
  <si>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</si>
  <si>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</si>
  <si>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</si>
  <si>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</si>
  <si>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</si>
  <si>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</si>
  <si>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</si>
  <si>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</si>
  <si>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</si>
  <si>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</si>
  <si>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</si>
  <si>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</si>
  <si>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</si>
  <si>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</si>
  <si>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</si>
  <si>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</si>
  <si>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</si>
  <si>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</si>
  <si>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</si>
  <si>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</si>
  <si>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</si>
  <si>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</si>
  <si>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</si>
  <si>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</si>
  <si>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</si>
  <si>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</si>
  <si>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</si>
  <si>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</si>
  <si>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</si>
  <si>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</si>
  <si>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</si>
  <si>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</si>
  <si>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</si>
  <si>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</si>
  <si>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</si>
  <si>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</si>
  <si>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</si>
  <si>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</si>
  <si>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</si>
  <si>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</si>
  <si>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</si>
  <si>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</si>
  <si>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</si>
  <si>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</si>
  <si>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</si>
  <si>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</si>
  <si>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</si>
  <si>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</si>
  <si>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</si>
  <si>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</si>
  <si>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</si>
  <si>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</si>
  <si>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</si>
  <si>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</si>
  <si>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</si>
  <si>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</si>
  <si>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</si>
  <si>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</si>
  <si>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</si>
  <si>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</si>
  <si>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</si>
  <si>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</si>
  <si>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</si>
  <si>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</si>
  <si>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</si>
  <si>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</si>
  <si>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</si>
  <si>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</si>
  <si>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</si>
  <si>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</si>
  <si>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</si>
  <si>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</si>
  <si>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</si>
  <si>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</si>
  <si>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</si>
  <si>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</si>
  <si>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</si>
  <si>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</si>
  <si>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</si>
  <si>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</si>
  <si>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</si>
  <si>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</si>
  <si>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</si>
  <si>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</si>
  <si>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</si>
  <si>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</si>
  <si>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</si>
  <si>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</si>
  <si>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</si>
  <si>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</si>
  <si>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</si>
  <si>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</si>
  <si>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</si>
  <si>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</si>
  <si>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</si>
  <si>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</si>
  <si>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</si>
  <si>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</si>
  <si>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</si>
  <si>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</si>
  <si>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</si>
  <si>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</si>
  <si>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</si>
  <si>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</si>
  <si>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</si>
  <si>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</si>
  <si>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</si>
  <si>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</si>
  <si>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</si>
  <si>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</si>
  <si>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</si>
  <si>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</si>
  <si>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</si>
  <si>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</si>
  <si>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</si>
  <si>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</si>
  <si>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</si>
  <si>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</si>
  <si>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</si>
  <si>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</si>
  <si>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</si>
  <si>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</si>
  <si>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</si>
  <si>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</si>
  <si>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</si>
  <si>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</si>
  <si>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</si>
  <si>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</si>
  <si>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</si>
  <si>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</si>
  <si>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</si>
  <si>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</si>
  <si>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</si>
  <si>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</si>
  <si>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</si>
  <si>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</si>
  <si>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</si>
  <si>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</si>
  <si>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</si>
  <si>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</si>
  <si>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</si>
  <si>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</si>
  <si>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</si>
  <si>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</si>
  <si>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</si>
  <si>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</si>
  <si>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</si>
  <si>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</si>
  <si>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</si>
  <si>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</si>
  <si>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</si>
  <si>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</si>
  <si>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</si>
  <si>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</si>
  <si>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</si>
  <si>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</si>
  <si>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</si>
  <si>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</si>
  <si>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</si>
  <si>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</si>
  <si>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</si>
  <si>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</si>
  <si>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</si>
  <si>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</si>
  <si>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</si>
  <si>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</si>
  <si>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</si>
  <si>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</si>
  <si>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</si>
  <si>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</si>
  <si>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</si>
  <si>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</si>
  <si>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</si>
  <si>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</si>
  <si>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</si>
  <si>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</si>
  <si>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</si>
  <si>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</si>
  <si>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</si>
  <si>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</si>
  <si>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</si>
  <si>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</si>
  <si>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</si>
  <si>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</si>
  <si>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</si>
  <si>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</si>
  <si>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</si>
  <si>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</si>
  <si>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</si>
  <si>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</si>
  <si>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</si>
  <si>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</si>
  <si>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</si>
  <si>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</si>
  <si>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</si>
  <si>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</si>
  <si>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</si>
  <si>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</si>
  <si>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</si>
  <si>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</si>
  <si>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</si>
  <si>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</si>
  <si>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</si>
  <si>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</si>
  <si>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</si>
  <si>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</si>
  <si>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</si>
  <si>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</si>
  <si>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</si>
  <si>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</si>
  <si>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</si>
  <si>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</si>
  <si>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</si>
  <si>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</si>
  <si>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</si>
  <si>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</si>
  <si>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</si>
  <si>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</si>
  <si>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</si>
  <si>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</si>
  <si>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</si>
  <si>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</si>
  <si>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</si>
  <si>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</si>
  <si>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</si>
  <si>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</si>
  <si>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</si>
  <si>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</si>
  <si>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</si>
  <si>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</si>
  <si>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</si>
  <si>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</si>
  <si>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</si>
  <si>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</si>
  <si>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</si>
  <si>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</si>
  <si>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</si>
  <si>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</si>
  <si>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</si>
  <si>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</si>
  <si>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</si>
  <si>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</si>
  <si>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</si>
  <si>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</si>
  <si>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</si>
  <si>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</si>
  <si>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</si>
  <si>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</si>
  <si>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</si>
  <si>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</si>
  <si>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</si>
  <si>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</si>
  <si>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</si>
  <si>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</si>
  <si>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</si>
  <si>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</si>
  <si>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</si>
  <si>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</si>
  <si>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</si>
  <si>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</si>
  <si>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</si>
  <si>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</si>
  <si>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</si>
  <si>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</si>
  <si>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</si>
  <si>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</si>
  <si>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</si>
  <si>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</si>
  <si>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</si>
  <si>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</si>
  <si>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</si>
  <si>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</si>
  <si>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</si>
  <si>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</si>
  <si>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</si>
  <si>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</si>
  <si>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</si>
  <si>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</si>
  <si>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</si>
  <si>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</si>
  <si>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</si>
  <si>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</si>
  <si>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</si>
  <si>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</si>
  <si>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</si>
  <si>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</si>
  <si>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</si>
  <si>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</si>
  <si>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</si>
  <si>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</si>
  <si>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</si>
  <si>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</si>
  <si>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</si>
  <si>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</si>
  <si>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</si>
  <si>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</si>
  <si>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</si>
  <si>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</si>
  <si>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</si>
  <si>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</si>
  <si>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</si>
  <si>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</si>
  <si>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</si>
  <si>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</si>
  <si>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</si>
  <si>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</si>
  <si>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</si>
  <si>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</si>
  <si>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</si>
  <si>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</si>
  <si>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</si>
  <si>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</si>
  <si>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</si>
  <si>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</si>
  <si>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</si>
  <si>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</si>
  <si>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</si>
  <si>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</si>
  <si>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</si>
  <si>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</si>
  <si>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</si>
  <si>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</si>
  <si>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</si>
  <si>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</si>
  <si>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</si>
  <si>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</si>
  <si>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</si>
  <si>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</si>
  <si>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</si>
  <si>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</si>
  <si>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</si>
  <si>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</si>
  <si>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</si>
  <si>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</si>
  <si>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</si>
  <si>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</si>
  <si>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</si>
  <si>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</si>
  <si>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</si>
  <si>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</si>
  <si>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</si>
  <si>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</si>
  <si>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</si>
  <si>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</si>
  <si>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</si>
  <si>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</si>
  <si>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</si>
  <si>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</si>
  <si>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</si>
  <si>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</si>
  <si>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</si>
  <si>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</si>
  <si>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</si>
  <si>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</si>
  <si>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</si>
  <si>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</si>
  <si>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</si>
  <si>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</si>
  <si>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</si>
  <si>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</si>
  <si>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</si>
  <si>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</si>
  <si>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</si>
  <si>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</si>
  <si>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</si>
  <si>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</si>
  <si>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</si>
  <si>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</si>
  <si>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</si>
  <si>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</si>
  <si>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</si>
  <si>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</si>
  <si>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</si>
  <si>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</si>
  <si>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</si>
  <si>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</si>
  <si>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</si>
  <si>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</si>
  <si>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</si>
  <si>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</si>
  <si>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</si>
  <si>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</si>
  <si>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</si>
  <si>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</si>
  <si>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</si>
  <si>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</si>
  <si>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</si>
  <si>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</si>
  <si>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</si>
  <si>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</si>
  <si>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</si>
  <si>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</si>
  <si>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</si>
  <si>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</si>
  <si>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</si>
  <si>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</si>
  <si>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</si>
  <si>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</si>
  <si>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</si>
  <si>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</si>
  <si>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</si>
  <si>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</si>
  <si>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</si>
  <si>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</si>
  <si>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</si>
  <si>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</si>
  <si>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</si>
  <si>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</si>
  <si>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</si>
  <si>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</si>
  <si>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</si>
  <si>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</si>
  <si>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</si>
  <si>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</si>
  <si>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</si>
  <si>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</si>
  <si>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</si>
  <si>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</si>
  <si>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</si>
  <si>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</si>
  <si>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</si>
  <si>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</si>
  <si>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</si>
  <si>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</si>
  <si>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</si>
  <si>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</si>
  <si>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</si>
  <si>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</si>
  <si>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</si>
  <si>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</si>
  <si>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</si>
  <si>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</si>
  <si>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</si>
  <si>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</si>
  <si>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</si>
  <si>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</si>
  <si>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</si>
  <si>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</si>
  <si>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</si>
  <si>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</si>
  <si>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</si>
  <si>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</si>
  <si>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</si>
  <si>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</si>
  <si>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</si>
  <si>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</si>
  <si>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</si>
  <si>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</si>
  <si>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</si>
  <si>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</si>
  <si>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</si>
  <si>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</si>
  <si>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</si>
  <si>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</si>
  <si>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</si>
  <si>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</si>
  <si>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</si>
  <si>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</si>
  <si>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</si>
  <si>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</si>
  <si>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</si>
  <si>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</si>
  <si>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</si>
  <si>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</si>
  <si>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</si>
  <si>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</si>
  <si>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</si>
  <si>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</si>
  <si>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</si>
  <si>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</si>
  <si>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</si>
  <si>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</si>
  <si>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</si>
  <si>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</si>
  <si>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</si>
  <si>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</si>
  <si>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</si>
  <si>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</si>
  <si>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</si>
  <si>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</si>
  <si>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</si>
  <si>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</si>
  <si>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</si>
  <si>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</si>
  <si>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</si>
  <si>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</si>
  <si>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</si>
  <si>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</si>
  <si>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</si>
  <si>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</si>
  <si>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</si>
  <si>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</si>
  <si>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</si>
  <si>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</si>
  <si>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</si>
  <si>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</si>
  <si>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</si>
  <si>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</si>
  <si>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</si>
  <si>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</si>
  <si>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</si>
  <si>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</si>
  <si>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</si>
  <si>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</si>
  <si>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</si>
  <si>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</si>
  <si>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</si>
  <si>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</si>
  <si>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</si>
  <si>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</si>
  <si>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</si>
  <si>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</si>
  <si>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</si>
  <si>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</si>
  <si>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</si>
  <si>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</si>
  <si>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</si>
  <si>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</si>
  <si>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</si>
  <si>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</si>
  <si>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</si>
  <si>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</si>
  <si>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</si>
  <si>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</si>
  <si>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</si>
  <si>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</si>
  <si>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</si>
  <si>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</si>
  <si>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</si>
  <si>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</si>
  <si>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</si>
  <si>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</si>
  <si>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</si>
  <si>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</si>
  <si>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</si>
  <si>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</si>
  <si>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</si>
  <si>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</si>
  <si>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</si>
  <si>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</si>
  <si>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</si>
  <si>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</si>
  <si>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</si>
  <si>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</si>
  <si>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</si>
  <si>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</si>
  <si>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</si>
  <si>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</si>
  <si>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</si>
  <si>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</si>
  <si>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</si>
  <si>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</si>
  <si>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</si>
  <si>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</si>
  <si>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</si>
  <si>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</si>
  <si>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</si>
  <si>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</si>
  <si>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</si>
  <si>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</si>
  <si>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</si>
  <si>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</si>
  <si>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</si>
  <si>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</si>
  <si>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</si>
  <si>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</si>
  <si>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</si>
  <si>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</si>
  <si>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</si>
  <si>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</si>
  <si>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</si>
  <si>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</si>
  <si>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</si>
  <si>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</si>
  <si>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</si>
  <si>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</si>
  <si>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</si>
  <si>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</si>
  <si>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</si>
  <si>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</si>
  <si>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</si>
  <si>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</si>
  <si>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</si>
  <si>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</si>
  <si>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</si>
  <si>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</si>
  <si>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</si>
  <si>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</si>
  <si>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</si>
  <si>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</si>
  <si>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</si>
  <si>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</si>
  <si>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</si>
  <si>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</si>
  <si>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</si>
  <si>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</si>
  <si>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</si>
  <si>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</si>
  <si>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</si>
  <si>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</si>
  <si>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</si>
  <si>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</si>
  <si>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</si>
  <si>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</si>
  <si>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</si>
  <si>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</si>
  <si>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</si>
  <si>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</si>
  <si>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</si>
  <si>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</si>
  <si>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</si>
  <si>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</si>
  <si>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</si>
  <si>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</si>
  <si>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</si>
  <si>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</si>
  <si>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</si>
  <si>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</si>
  <si>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</si>
  <si>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</si>
  <si>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</si>
  <si>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</si>
  <si>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</si>
  <si>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</si>
  <si>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</si>
  <si>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</si>
  <si>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</si>
  <si>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</si>
  <si>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</si>
  <si>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</si>
  <si>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</si>
  <si>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</si>
  <si>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</si>
  <si>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</si>
  <si>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</si>
  <si>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</si>
  <si>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</si>
  <si>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</si>
  <si>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</si>
  <si>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</si>
  <si>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</si>
  <si>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</si>
  <si>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</si>
  <si>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</si>
  <si>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</si>
  <si>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</si>
  <si>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</si>
  <si>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</si>
  <si>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</si>
  <si>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</si>
  <si>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</si>
  <si>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</si>
  <si>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</si>
  <si>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</si>
  <si>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</si>
  <si>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</si>
  <si>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</si>
  <si>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</si>
  <si>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</si>
  <si>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</si>
  <si>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</si>
  <si>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</si>
  <si>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</si>
  <si>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</si>
  <si>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</si>
  <si>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</si>
  <si>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</si>
  <si>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</si>
  <si>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</si>
  <si>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</si>
  <si>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</si>
  <si>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</si>
  <si>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</si>
  <si>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</si>
  <si>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</si>
  <si>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</si>
  <si>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</si>
  <si>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</si>
  <si>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</si>
  <si>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</si>
  <si>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</si>
  <si>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</si>
  <si>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</si>
  <si>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</si>
  <si>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</si>
  <si>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</si>
  <si>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</si>
  <si>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</si>
  <si>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</si>
  <si>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</si>
  <si>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</si>
  <si>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</si>
  <si>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</si>
  <si>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</si>
  <si>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</si>
  <si>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</si>
  <si>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</si>
  <si>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</si>
  <si>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</si>
  <si>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</si>
  <si>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</si>
  <si>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</si>
  <si>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</si>
  <si>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</si>
  <si>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</si>
  <si>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</si>
  <si>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</si>
  <si>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</si>
  <si>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</si>
  <si>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</si>
  <si>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</si>
  <si>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</si>
  <si>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</si>
  <si>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</si>
  <si>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</si>
  <si>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</si>
  <si>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</si>
  <si>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</si>
  <si>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</si>
  <si>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</si>
  <si>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</si>
  <si>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</si>
  <si>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</si>
  <si>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</si>
  <si>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</si>
  <si>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</si>
  <si>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</si>
  <si>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</si>
  <si>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</si>
  <si>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</si>
  <si>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</si>
  <si>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</si>
  <si>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</si>
  <si>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</si>
  <si>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</si>
  <si>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</si>
  <si>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</si>
  <si>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</si>
  <si>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</si>
  <si>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</si>
  <si>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</si>
  <si>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</si>
  <si>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</si>
  <si>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</si>
  <si>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</si>
  <si>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</si>
  <si>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</si>
  <si>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</si>
  <si>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</si>
  <si>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</si>
  <si>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</si>
  <si>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</si>
  <si>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</si>
  <si>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</si>
  <si>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</si>
  <si>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</si>
  <si>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</si>
  <si>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</si>
  <si>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</si>
  <si>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</si>
  <si>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</si>
  <si>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</si>
  <si>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</si>
  <si>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</si>
  <si>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</si>
  <si>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</si>
  <si>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</si>
  <si>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</si>
  <si>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</si>
  <si>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</si>
  <si>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</si>
  <si>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</si>
  <si>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</si>
  <si>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</si>
  <si>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</si>
  <si>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</si>
  <si>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</si>
  <si>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</si>
  <si>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</si>
  <si>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</si>
  <si>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</si>
  <si>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</si>
  <si>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</si>
  <si>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</si>
  <si>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</si>
  <si>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</si>
  <si>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</si>
  <si>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</si>
  <si>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</si>
  <si>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</si>
  <si>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</si>
  <si>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</si>
  <si>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</si>
  <si>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</si>
  <si>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</si>
  <si>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</si>
  <si>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</si>
  <si>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</si>
  <si>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</si>
  <si>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</si>
  <si>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</si>
  <si>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</si>
  <si>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</si>
  <si>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</si>
  <si>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</si>
  <si>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</si>
  <si>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</si>
  <si>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</si>
  <si>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</si>
  <si>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</si>
  <si>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</si>
  <si>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</si>
  <si>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</si>
  <si>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</si>
  <si>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</si>
  <si>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</si>
  <si>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</si>
  <si>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</si>
  <si>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</si>
  <si>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</si>
  <si>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</si>
  <si>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</si>
  <si>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</si>
  <si>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</si>
  <si>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</si>
  <si>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</si>
  <si>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</si>
  <si>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</si>
  <si>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</si>
  <si>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</si>
  <si>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</si>
  <si>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</si>
  <si>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</si>
  <si>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</si>
  <si>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</si>
  <si>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</si>
  <si>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</si>
  <si>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</si>
  <si>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</si>
  <si>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</si>
  <si>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</si>
  <si>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</si>
  <si>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</si>
  <si>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</si>
  <si>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</si>
  <si>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</si>
  <si>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</si>
  <si>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</si>
  <si>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</si>
  <si>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</si>
  <si>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</si>
  <si>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</si>
  <si>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</si>
  <si>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</si>
  <si>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</si>
  <si>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</si>
  <si>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</si>
  <si>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</si>
  <si>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</si>
  <si>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</si>
  <si>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</si>
  <si>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</si>
  <si>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</si>
  <si>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</si>
  <si>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</si>
  <si>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</si>
  <si>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</si>
  <si>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</si>
  <si>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</si>
  <si>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</si>
  <si>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</si>
  <si>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</si>
  <si>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</si>
  <si>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</si>
  <si>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</si>
  <si>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</si>
  <si>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</si>
  <si>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</si>
  <si>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</si>
  <si>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</si>
  <si>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</si>
  <si>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</si>
  <si>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</si>
  <si>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</si>
  <si>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</si>
  <si>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</si>
  <si>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</si>
  <si>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</si>
  <si>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</si>
  <si>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</si>
  <si>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</si>
  <si>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</si>
  <si>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</si>
  <si>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</si>
  <si>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</si>
  <si>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</si>
  <si>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</si>
  <si>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</si>
  <si>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</si>
  <si>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</si>
  <si>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</si>
  <si>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</si>
  <si>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</si>
  <si>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</si>
  <si>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</si>
  <si>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</si>
  <si>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</si>
  <si>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</si>
  <si>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</si>
  <si>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</si>
  <si>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</si>
  <si>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</si>
  <si>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</si>
  <si>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</si>
  <si>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</si>
  <si>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</si>
  <si>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</si>
  <si>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</si>
  <si>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</si>
  <si>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</si>
  <si>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</si>
  <si>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</si>
  <si>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</si>
  <si>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</si>
  <si>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</si>
  <si>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</si>
  <si>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</si>
  <si>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</si>
  <si>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</si>
  <si>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</si>
  <si>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</si>
  <si>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</si>
  <si>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</si>
  <si>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</si>
  <si>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</si>
  <si>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</si>
  <si>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</si>
  <si>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</si>
  <si>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</si>
  <si>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</si>
  <si>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</si>
  <si>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</si>
  <si>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</si>
  <si>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</si>
  <si>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</si>
  <si>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</si>
  <si>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</si>
  <si>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</si>
  <si>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</si>
  <si>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</si>
  <si>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</si>
  <si>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</si>
  <si>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</si>
  <si>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</si>
  <si>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</si>
  <si>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</si>
  <si>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</si>
  <si>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</si>
  <si>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</si>
  <si>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</si>
  <si>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</si>
  <si>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</si>
  <si>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</si>
  <si>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</si>
  <si>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</si>
  <si>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</si>
  <si>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</si>
  <si>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</si>
  <si>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</si>
  <si>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</si>
  <si>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</si>
  <si>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</si>
  <si>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</si>
  <si>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</si>
  <si>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</si>
  <si>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</si>
  <si>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</si>
  <si>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</si>
  <si>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</si>
  <si>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</si>
  <si>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</si>
  <si>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</si>
  <si>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</si>
  <si>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</si>
  <si>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</si>
  <si>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</si>
  <si>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</si>
  <si>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</si>
  <si>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</si>
  <si>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</si>
  <si>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</si>
  <si>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</si>
  <si>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</si>
  <si>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</si>
  <si>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</si>
  <si>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</si>
  <si>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</si>
  <si>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</si>
  <si>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</si>
  <si>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</si>
  <si>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</si>
  <si>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</si>
  <si>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</si>
  <si>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</si>
  <si>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</si>
  <si>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</si>
  <si>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</si>
  <si>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</si>
  <si>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</si>
  <si>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</si>
  <si>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</si>
  <si>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</si>
  <si>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</si>
  <si>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</si>
  <si>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</si>
  <si>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</si>
  <si>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</si>
  <si>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</si>
  <si>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</si>
  <si>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</si>
  <si>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</si>
  <si>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</si>
  <si>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</si>
  <si>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</si>
  <si>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</si>
  <si>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</si>
  <si>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</si>
  <si>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</si>
  <si>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</si>
  <si>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</si>
  <si>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</si>
  <si>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</si>
  <si>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</si>
  <si>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</si>
  <si>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</si>
  <si>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</si>
  <si>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</si>
  <si>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</si>
  <si>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</si>
  <si>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</si>
  <si>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</si>
  <si>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</si>
  <si>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</si>
  <si>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</si>
  <si>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</si>
  <si>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</si>
  <si>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</si>
  <si>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</si>
  <si>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</si>
  <si>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</si>
  <si>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</si>
  <si>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</si>
  <si>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</si>
  <si>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</si>
  <si>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</si>
  <si>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</si>
  <si>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</si>
  <si>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</si>
  <si>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</si>
  <si>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</si>
  <si>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</si>
  <si>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</si>
  <si>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</si>
  <si>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</si>
  <si>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</si>
  <si>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</si>
  <si>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</si>
  <si>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</si>
  <si>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</si>
  <si>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</si>
  <si>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</si>
  <si>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</si>
  <si>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</si>
  <si>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</si>
  <si>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</si>
  <si>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</si>
  <si>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</si>
  <si>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</si>
  <si>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</si>
  <si>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</si>
  <si>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</si>
  <si>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</si>
  <si>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</si>
  <si>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</si>
  <si>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</si>
  <si>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</si>
  <si>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</si>
  <si>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</si>
  <si>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</si>
  <si>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</si>
  <si>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</si>
  <si>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</si>
  <si>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</si>
  <si>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</si>
  <si>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</si>
  <si>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</si>
  <si>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</si>
  <si>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</si>
  <si>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</si>
  <si>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</si>
  <si>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</si>
  <si>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</si>
  <si>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</si>
  <si>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</si>
  <si>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</si>
  <si>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</si>
  <si>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</si>
  <si>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</si>
  <si>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</si>
  <si>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</si>
  <si>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</si>
  <si>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</si>
  <si>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</si>
  <si>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</si>
  <si>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</si>
  <si>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</si>
  <si>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</si>
  <si>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</si>
  <si>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</si>
  <si>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</si>
  <si>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</si>
  <si>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</si>
  <si>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</si>
  <si>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</si>
  <si>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</si>
  <si>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</si>
  <si>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</si>
  <si>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</si>
  <si>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</si>
  <si>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</si>
  <si>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</si>
  <si>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</si>
  <si>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</si>
  <si>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</si>
  <si>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</si>
  <si>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</si>
  <si>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</si>
  <si>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</si>
  <si>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</si>
  <si>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</si>
  <si>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</si>
  <si>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</si>
  <si>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</si>
  <si>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</si>
  <si>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</si>
  <si>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</si>
  <si>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</si>
  <si>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</si>
  <si>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</si>
  <si>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</si>
  <si>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</si>
  <si>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</si>
  <si>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</si>
  <si>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</si>
  <si>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</si>
  <si>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</si>
  <si>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</si>
  <si>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</si>
  <si>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</si>
  <si>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</si>
  <si>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</si>
  <si>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</si>
  <si>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</si>
  <si>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</si>
  <si>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</si>
  <si>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</si>
  <si>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</si>
  <si>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</si>
  <si>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</si>
  <si>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</si>
  <si>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</si>
  <si>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</si>
  <si>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</si>
  <si>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</si>
  <si>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</si>
  <si>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</si>
  <si>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</si>
  <si>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</si>
  <si>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</si>
  <si>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</si>
  <si>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</si>
  <si>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</si>
  <si>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</si>
  <si>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</si>
  <si>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</si>
  <si>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</si>
  <si>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</si>
  <si>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</si>
  <si>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</si>
  <si>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</si>
  <si>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</si>
  <si>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</si>
  <si>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</si>
  <si>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</si>
  <si>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</si>
  <si>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</si>
  <si>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</si>
  <si>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</si>
  <si>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</si>
  <si>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</si>
  <si>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</si>
  <si>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</si>
  <si>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</si>
  <si>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</si>
  <si>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</si>
  <si>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</si>
  <si>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</si>
  <si>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</si>
  <si>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</si>
  <si>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</si>
  <si>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</si>
  <si>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</si>
  <si>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</si>
  <si>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</si>
  <si>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</si>
  <si>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</si>
  <si>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</si>
  <si>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</si>
  <si>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</si>
  <si>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</si>
  <si>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</si>
  <si>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</si>
  <si>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</si>
  <si>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</si>
  <si>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</si>
  <si>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</si>
  <si>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</si>
  <si>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</si>
  <si>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</si>
  <si>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</si>
  <si>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</si>
  <si>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</si>
  <si>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</si>
  <si>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</si>
  <si>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</si>
  <si>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</si>
  <si>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</si>
  <si>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</si>
  <si>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</si>
  <si>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</si>
  <si>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</si>
  <si>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</si>
  <si>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</si>
  <si>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</si>
  <si>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</si>
  <si>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</si>
  <si>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</si>
  <si>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</si>
  <si>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</si>
  <si>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</si>
  <si>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</si>
  <si>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</si>
  <si>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</si>
  <si>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</si>
  <si>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</si>
  <si>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</si>
  <si>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</si>
  <si>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</si>
  <si>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</si>
  <si>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</si>
  <si>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</si>
  <si>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</si>
  <si>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</si>
  <si>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</si>
  <si>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</si>
  <si>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</si>
  <si>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</si>
  <si>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</si>
  <si>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</si>
  <si>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</si>
  <si>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</si>
  <si>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</si>
  <si>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</si>
  <si>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</si>
  <si>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</si>
  <si>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</si>
  <si>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</si>
  <si>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</si>
  <si>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</si>
  <si>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</si>
  <si>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</si>
  <si>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</si>
  <si>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</si>
  <si>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</si>
  <si>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</si>
  <si>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</si>
  <si>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</si>
  <si>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</si>
  <si>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</si>
  <si>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</si>
  <si>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</si>
  <si>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</si>
  <si>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</si>
  <si>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</si>
  <si>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</si>
  <si>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</si>
  <si>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</si>
  <si>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</si>
  <si>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</si>
  <si>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</si>
  <si>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</si>
  <si>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</si>
  <si>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</si>
  <si>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</si>
  <si>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</si>
  <si>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</si>
  <si>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</si>
  <si>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</si>
  <si>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</si>
  <si>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</si>
  <si>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</si>
  <si>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</si>
  <si>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</si>
  <si>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</si>
  <si>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</si>
  <si>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</si>
  <si>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</si>
  <si>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</si>
  <si>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</si>
  <si>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</si>
  <si>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</si>
  <si>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</si>
  <si>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</si>
  <si>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</si>
  <si>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</si>
  <si>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</si>
  <si>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</si>
  <si>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</si>
  <si>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</si>
  <si>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</si>
  <si>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</si>
  <si>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</si>
  <si>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</si>
  <si>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</si>
  <si>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</si>
  <si>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</si>
  <si>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</si>
  <si>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</si>
  <si>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</si>
  <si>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</si>
  <si>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</si>
  <si>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</si>
  <si>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</si>
  <si>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</si>
  <si>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</si>
  <si>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</si>
  <si>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</si>
  <si>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</si>
  <si>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</si>
  <si>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</si>
  <si>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</si>
  <si>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</si>
  <si>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</si>
  <si>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</si>
  <si>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</si>
  <si>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</si>
  <si>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</si>
  <si>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</si>
  <si>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</si>
  <si>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</si>
  <si>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</si>
  <si>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</si>
  <si>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</si>
  <si>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</si>
  <si>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</si>
  <si>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</si>
  <si>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</si>
  <si>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</si>
  <si>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</si>
  <si>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</si>
  <si>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</si>
  <si>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</si>
  <si>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</si>
  <si>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</si>
  <si>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</si>
  <si>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</si>
  <si>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</si>
  <si>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</si>
  <si>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</si>
  <si>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</si>
  <si>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</si>
  <si>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</si>
  <si>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</si>
  <si>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</si>
  <si>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</si>
  <si>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</si>
  <si>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</si>
  <si>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</si>
  <si>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</si>
  <si>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</si>
  <si>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</si>
  <si>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</si>
  <si>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</si>
  <si>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</si>
  <si>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</si>
  <si>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</si>
  <si>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</si>
  <si>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</si>
  <si>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</si>
  <si>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</si>
  <si>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</si>
  <si>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</si>
  <si>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</si>
  <si>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</si>
  <si>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</si>
  <si>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</si>
  <si>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</si>
  <si>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</si>
  <si>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</si>
  <si>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</si>
  <si>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</si>
  <si>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</si>
  <si>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</si>
  <si>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</si>
  <si>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</si>
  <si>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</si>
  <si>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</si>
  <si>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</si>
  <si>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</si>
  <si>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</si>
  <si>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</si>
  <si>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</si>
  <si>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</si>
  <si>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</si>
  <si>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</si>
  <si>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</si>
  <si>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</si>
  <si>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</si>
  <si>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</si>
  <si>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</si>
  <si>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</si>
  <si>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</si>
  <si>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</si>
  <si>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</si>
  <si>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</si>
  <si>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</si>
  <si>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</si>
  <si>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</si>
  <si>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</si>
  <si>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</si>
  <si>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</si>
  <si>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</si>
  <si>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</si>
  <si>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</si>
  <si>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</si>
  <si>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</si>
  <si>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</si>
  <si>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</si>
  <si>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</si>
  <si>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</si>
  <si>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</si>
  <si>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</si>
  <si>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</si>
  <si>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</si>
  <si>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</si>
  <si>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</si>
  <si>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</si>
  <si>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</si>
  <si>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</si>
  <si>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</si>
  <si>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</si>
  <si>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</si>
  <si>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</si>
  <si>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</si>
  <si>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</si>
  <si>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</si>
  <si>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</si>
  <si>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</si>
  <si>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</si>
  <si>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</si>
  <si>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</si>
  <si>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</si>
  <si>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</si>
  <si>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</si>
  <si>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</si>
  <si>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</si>
  <si>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</si>
  <si>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</si>
  <si>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</si>
  <si>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</si>
  <si>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</si>
  <si>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</si>
  <si>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</si>
  <si>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</si>
  <si>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</si>
  <si>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</si>
  <si>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</si>
  <si>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</si>
  <si>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</si>
  <si>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</si>
  <si>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</si>
  <si>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</si>
  <si>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</si>
  <si>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</si>
  <si>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</si>
  <si>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</si>
  <si>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</si>
  <si>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</si>
  <si>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</si>
  <si>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</si>
  <si>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</si>
  <si>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</si>
  <si>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</si>
  <si>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</si>
  <si>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</si>
  <si>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</si>
  <si>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</si>
  <si>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</si>
  <si>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</si>
  <si>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</si>
  <si>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</si>
  <si>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</si>
  <si>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</si>
  <si>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</si>
  <si>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</si>
  <si>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</si>
  <si>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</si>
  <si>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</si>
  <si>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</si>
  <si>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</si>
  <si>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</si>
  <si>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</si>
  <si>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</si>
  <si>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</si>
  <si>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</si>
  <si>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</si>
  <si>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</si>
  <si>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</si>
  <si>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</si>
  <si>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</si>
  <si>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</si>
  <si>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</si>
  <si>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</si>
  <si>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</si>
  <si>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</si>
  <si>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</si>
  <si>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</si>
  <si>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</si>
  <si>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</si>
  <si>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</si>
  <si>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</si>
  <si>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</si>
  <si>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</si>
  <si>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</si>
  <si>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</si>
  <si>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</si>
  <si>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</si>
  <si>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</si>
  <si>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</si>
  <si>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</si>
  <si>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</si>
  <si>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</si>
  <si>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</si>
  <si>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</si>
  <si>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</si>
  <si>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</si>
  <si>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</si>
  <si>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</si>
  <si>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</si>
  <si>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</si>
  <si>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</si>
  <si>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</si>
  <si>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</si>
  <si>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</si>
  <si>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</si>
  <si>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</si>
  <si>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</si>
  <si>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</si>
  <si>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</si>
  <si>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</si>
  <si>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</si>
  <si>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</si>
  <si>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</si>
  <si>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</si>
  <si>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</si>
  <si>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</si>
  <si>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</si>
  <si>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</si>
  <si>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</si>
  <si>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</si>
  <si>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</si>
  <si>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</si>
  <si>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</si>
  <si>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</si>
  <si>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</si>
  <si>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</si>
  <si>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</si>
  <si>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</si>
  <si>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</si>
  <si>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</si>
  <si>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</si>
  <si>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</si>
  <si>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</si>
  <si>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</si>
  <si>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</si>
  <si>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</si>
  <si>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</si>
  <si>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</si>
  <si>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</si>
  <si>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</si>
  <si>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</si>
  <si>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</si>
  <si>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</si>
  <si>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</si>
  <si>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</si>
  <si>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</si>
  <si>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</si>
  <si>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</si>
  <si>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</si>
  <si>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</si>
  <si>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</si>
  <si>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</si>
  <si>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</si>
  <si>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</si>
  <si>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</si>
  <si>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</si>
  <si>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</si>
  <si>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</si>
  <si>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</si>
  <si>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</si>
  <si>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</si>
  <si>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</si>
  <si>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</si>
  <si>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</si>
  <si>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</si>
  <si>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</si>
  <si>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</si>
  <si>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</si>
  <si>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</si>
  <si>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</si>
  <si>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</si>
  <si>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</si>
  <si>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</si>
  <si>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</si>
  <si>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</si>
  <si>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</si>
  <si>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</si>
  <si>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</si>
  <si>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</si>
  <si>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</si>
  <si>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</si>
  <si>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</si>
  <si>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</si>
  <si>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</si>
  <si>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</si>
  <si>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</si>
  <si>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</si>
  <si>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</si>
  <si>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</si>
  <si>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</si>
  <si>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</si>
  <si>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</si>
  <si>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</si>
  <si>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</si>
  <si>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</si>
  <si>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</si>
  <si>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</si>
  <si>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</si>
  <si>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</si>
  <si>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</si>
  <si>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</si>
  <si>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</si>
  <si>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</si>
  <si>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</si>
  <si>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</si>
  <si>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</si>
  <si>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</si>
  <si>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</si>
  <si>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</si>
  <si>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</si>
  <si>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</si>
  <si>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</si>
  <si>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</si>
  <si>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</si>
  <si>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</si>
  <si>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</si>
  <si>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</si>
  <si>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</si>
  <si>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</si>
  <si>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</si>
  <si>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</si>
  <si>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</si>
  <si>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</si>
  <si>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</si>
  <si>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</si>
  <si>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</si>
  <si>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</si>
  <si>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</si>
  <si>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</si>
  <si>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</si>
  <si>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</si>
  <si>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</si>
  <si>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</si>
  <si>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</si>
  <si>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</si>
  <si>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</si>
  <si>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</si>
  <si>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</si>
  <si>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</si>
  <si>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</si>
  <si>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</si>
  <si>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</si>
  <si>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</si>
  <si>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</si>
  <si>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</si>
  <si>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</si>
  <si>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</si>
  <si>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</si>
  <si>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</si>
  <si>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</si>
  <si>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</si>
  <si>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</si>
  <si>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</si>
  <si>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</si>
  <si>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</si>
  <si>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</si>
  <si>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</si>
  <si>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</si>
  <si>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</si>
  <si>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</si>
  <si>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</si>
  <si>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</si>
  <si>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</si>
  <si>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</si>
  <si>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</si>
  <si>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</si>
  <si>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</si>
  <si>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</si>
  <si>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</si>
  <si>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</si>
  <si>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</si>
  <si>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</si>
  <si>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</si>
  <si>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</si>
  <si>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</si>
  <si>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</si>
  <si>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</si>
  <si>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</si>
  <si>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</si>
  <si>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</si>
  <si>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</si>
  <si>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</si>
  <si>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</si>
  <si>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</si>
  <si>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</si>
  <si>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</si>
  <si>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</si>
  <si>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</si>
  <si>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</si>
  <si>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</si>
  <si>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</si>
  <si>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</si>
  <si>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</si>
  <si>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</si>
  <si>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</si>
  <si>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</si>
  <si>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</si>
  <si>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</si>
  <si>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</si>
  <si>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</si>
  <si>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</si>
  <si>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</si>
  <si>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</si>
  <si>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</si>
  <si>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</si>
  <si>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</si>
  <si>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</si>
  <si>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</si>
  <si>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</si>
  <si>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</si>
  <si>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</si>
  <si>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</si>
  <si>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</si>
  <si>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</si>
  <si>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</si>
  <si>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</si>
  <si>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</si>
  <si>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</si>
  <si>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</si>
  <si>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</si>
  <si>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</si>
  <si>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</si>
  <si>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</si>
  <si>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</si>
  <si>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</si>
  <si>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</si>
  <si>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</si>
  <si>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</si>
  <si>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</si>
  <si>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</si>
  <si>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</si>
  <si>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</si>
  <si>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</si>
  <si>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</si>
  <si>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</si>
  <si>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</si>
  <si>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</si>
  <si>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</si>
  <si>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</si>
  <si>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</si>
  <si>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</si>
  <si>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</si>
  <si>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</si>
  <si>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</si>
  <si>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</si>
  <si>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</si>
  <si>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</si>
  <si>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</si>
  <si>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</si>
  <si>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</si>
  <si>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</si>
  <si>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</si>
  <si>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</si>
  <si>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</si>
  <si>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</si>
  <si>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</si>
  <si>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</si>
  <si>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</si>
  <si>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</si>
  <si>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</si>
  <si>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</si>
  <si>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</si>
  <si>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</si>
  <si>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</si>
  <si>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</si>
  <si>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</si>
  <si>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</si>
  <si>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</si>
  <si>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</si>
  <si>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</si>
  <si>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</si>
  <si>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</si>
  <si>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</si>
  <si>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</si>
  <si>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</si>
  <si>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</si>
  <si>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</si>
  <si>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</si>
  <si>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</si>
  <si>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</si>
  <si>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</si>
  <si>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</si>
  <si>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</si>
  <si>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</si>
  <si>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</si>
  <si>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</si>
  <si>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</si>
  <si>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</si>
  <si>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</si>
  <si>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</si>
  <si>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</si>
  <si>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</si>
  <si>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</si>
  <si>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</si>
  <si>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</si>
  <si>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</si>
  <si>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</si>
  <si>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</si>
  <si>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</si>
  <si>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</si>
  <si>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</si>
  <si>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</si>
  <si>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</si>
  <si>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</si>
  <si>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</si>
  <si>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</si>
  <si>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</si>
  <si>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</si>
  <si>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</si>
  <si>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</si>
  <si>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</si>
  <si>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</si>
  <si>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</si>
  <si>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</si>
  <si>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</si>
  <si>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</si>
  <si>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</si>
  <si>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</si>
  <si>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</si>
  <si>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</si>
  <si>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</si>
  <si>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</si>
  <si>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</si>
  <si>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</si>
  <si>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</si>
  <si>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</si>
  <si>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</si>
  <si>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</si>
  <si>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</si>
  <si>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</si>
  <si>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</si>
  <si>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</si>
  <si>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</si>
  <si>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</si>
  <si>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</si>
  <si>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</si>
  <si>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</si>
  <si>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</si>
  <si>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</si>
  <si>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</si>
  <si>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</si>
  <si>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</si>
  <si>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</si>
  <si>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</si>
  <si>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</si>
  <si>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</si>
  <si>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</si>
  <si>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</si>
  <si>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</si>
  <si>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</si>
  <si>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</si>
  <si>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</si>
  <si>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</si>
  <si>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</si>
  <si>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</si>
  <si>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</si>
  <si>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</si>
  <si>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</si>
  <si>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</si>
  <si>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</si>
  <si>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</si>
  <si>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</si>
  <si>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</si>
  <si>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</si>
  <si>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</si>
  <si>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</si>
  <si>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</si>
  <si>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</si>
  <si>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</si>
  <si>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</si>
  <si>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</si>
  <si>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</si>
  <si>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</si>
  <si>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</si>
  <si>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</si>
  <si>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</si>
  <si>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</si>
  <si>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</si>
  <si>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</si>
  <si>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</si>
  <si>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</si>
  <si>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</si>
  <si>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</si>
  <si>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</si>
  <si>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</si>
  <si>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</si>
  <si>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</si>
  <si>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</si>
  <si>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</si>
  <si>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</si>
  <si>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</si>
  <si>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</si>
  <si>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</si>
  <si>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</si>
  <si>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</si>
  <si>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</si>
  <si>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</si>
  <si>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</si>
  <si>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</si>
  <si>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</si>
  <si>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</si>
  <si>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</si>
  <si>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</si>
  <si>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</si>
  <si>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</si>
  <si>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</si>
  <si>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</si>
  <si>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</si>
  <si>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</si>
  <si>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</si>
  <si>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</si>
  <si>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</si>
  <si>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</si>
  <si>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</si>
  <si>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</si>
  <si>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</si>
  <si>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</si>
  <si>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</si>
  <si>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</si>
  <si>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</si>
  <si>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</si>
  <si>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</si>
  <si>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</si>
  <si>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</si>
  <si>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</si>
  <si>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</si>
  <si>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</si>
  <si>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</si>
  <si>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</si>
  <si>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</si>
  <si>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</si>
  <si>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</si>
  <si>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</si>
  <si>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</si>
  <si>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</si>
  <si>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</si>
  <si>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</si>
  <si>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</si>
  <si>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</si>
  <si>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</si>
  <si>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</si>
  <si>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</si>
  <si>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</si>
  <si>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</si>
  <si>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</si>
  <si>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</si>
  <si>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</si>
  <si>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</si>
  <si>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</si>
  <si>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</si>
  <si>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</si>
  <si>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</si>
  <si>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</si>
  <si>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</si>
  <si>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</si>
  <si>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</si>
  <si>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</si>
  <si>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</si>
  <si>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</si>
  <si>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</si>
  <si>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</si>
  <si>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</si>
  <si>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</si>
  <si>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</si>
  <si>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</si>
  <si>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</si>
  <si>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</si>
  <si>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</si>
  <si>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</si>
  <si>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</si>
  <si>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</si>
  <si>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</si>
  <si>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</si>
  <si>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</si>
  <si>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</si>
  <si>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</si>
  <si>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</si>
  <si>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</si>
  <si>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</si>
  <si>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</si>
  <si>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</si>
  <si>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</si>
  <si>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</si>
  <si>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</si>
  <si>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</si>
  <si>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</si>
  <si>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</si>
  <si>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</si>
  <si>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</si>
  <si>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</si>
  <si>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</si>
  <si>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</si>
  <si>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</si>
  <si>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</si>
  <si>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</si>
  <si>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</si>
  <si>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</si>
  <si>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</si>
  <si>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</si>
  <si>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</si>
  <si>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</si>
  <si>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</si>
  <si>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</si>
  <si>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</si>
  <si>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</si>
  <si>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</si>
  <si>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</si>
  <si>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</si>
  <si>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</si>
  <si>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</si>
  <si>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</si>
  <si>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</si>
  <si>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</si>
  <si>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</si>
  <si>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</si>
  <si>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</si>
  <si>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</si>
  <si>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</si>
  <si>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</si>
  <si>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</si>
  <si>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</si>
  <si>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</si>
  <si>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</si>
  <si>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</si>
  <si>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</si>
  <si>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</si>
  <si>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</si>
  <si>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</si>
  <si>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</si>
  <si>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</si>
  <si>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</si>
  <si>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</si>
  <si>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</si>
  <si>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</si>
  <si>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</si>
  <si>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</si>
  <si>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</si>
  <si>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</si>
  <si>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</si>
  <si>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</si>
  <si>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</si>
  <si>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</si>
  <si>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</si>
  <si>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</si>
  <si>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</si>
  <si>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</si>
  <si>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</si>
  <si>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</si>
  <si>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</si>
  <si>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</si>
  <si>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</si>
  <si>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</si>
  <si>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</si>
  <si>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</si>
  <si>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</si>
  <si>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</si>
  <si>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</si>
  <si>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</si>
  <si>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</si>
  <si>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</si>
  <si>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</si>
  <si>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</si>
  <si>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</si>
  <si>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</si>
  <si>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</si>
  <si>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</si>
  <si>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</si>
  <si>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</si>
  <si>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</si>
  <si>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</si>
  <si>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</si>
  <si>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</si>
  <si>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</si>
  <si>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</si>
  <si>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</si>
  <si>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</si>
  <si>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</si>
  <si>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</si>
  <si>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</si>
  <si>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</si>
  <si>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</si>
  <si>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</si>
  <si>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</si>
  <si>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</si>
  <si>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</si>
  <si>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</si>
  <si>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</si>
  <si>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</si>
  <si>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</si>
  <si>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</si>
  <si>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</si>
  <si>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</si>
  <si>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</si>
  <si>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</si>
  <si>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</si>
  <si>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</si>
  <si>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</si>
  <si>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</si>
  <si>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</si>
  <si>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</si>
  <si>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</si>
  <si>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</si>
  <si>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</si>
  <si>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</si>
  <si>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</si>
  <si>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</si>
  <si>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</si>
  <si>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</si>
  <si>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</si>
  <si>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</si>
  <si>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</si>
  <si>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</si>
  <si>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</si>
  <si>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</si>
  <si>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</si>
  <si>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</si>
  <si>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</si>
  <si>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</si>
  <si>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</si>
  <si>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</si>
  <si>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</si>
  <si>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</si>
  <si>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</si>
  <si>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</si>
  <si>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</si>
  <si>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</si>
  <si>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</si>
  <si>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</si>
  <si>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</si>
  <si>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</si>
  <si>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</si>
  <si>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</si>
  <si>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</si>
  <si>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</si>
  <si>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</si>
  <si>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</si>
  <si>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</si>
  <si>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</si>
  <si>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</si>
  <si>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</si>
  <si>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</si>
  <si>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</si>
  <si>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</si>
  <si>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</si>
  <si>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</si>
  <si>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</si>
  <si>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</si>
  <si>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</si>
  <si>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</si>
  <si>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</si>
  <si>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</si>
  <si>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</si>
  <si>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</si>
  <si>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</si>
  <si>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</si>
  <si>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</si>
  <si>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</si>
  <si>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</si>
  <si>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</si>
  <si>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</si>
  <si>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</si>
  <si>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</si>
  <si>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</si>
  <si>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</si>
  <si>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</si>
  <si>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</si>
  <si>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</si>
  <si>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</si>
  <si>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</si>
  <si>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</si>
  <si>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</si>
  <si>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</si>
  <si>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</si>
  <si>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</si>
  <si>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</si>
  <si>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</si>
  <si>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</si>
  <si>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</si>
  <si>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</si>
  <si>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</si>
  <si>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</si>
  <si>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</si>
  <si>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</si>
  <si>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</si>
  <si>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</si>
  <si>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</si>
  <si>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</si>
  <si>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</si>
  <si>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</si>
  <si>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</si>
  <si>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</si>
  <si>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</si>
  <si>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</si>
  <si>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</si>
  <si>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</si>
  <si>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</si>
  <si>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</si>
  <si>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</si>
  <si>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</si>
  <si>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</si>
  <si>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</si>
  <si>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</si>
  <si>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</si>
  <si>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</si>
  <si>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</si>
  <si>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</si>
  <si>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</si>
  <si>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</si>
  <si>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</si>
  <si>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</si>
  <si>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</si>
  <si>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</si>
  <si>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</si>
  <si>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</si>
  <si>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</si>
  <si>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</si>
  <si>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</si>
  <si>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</si>
  <si>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</si>
  <si>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</si>
  <si>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</si>
  <si>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</si>
  <si>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</si>
  <si>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</si>
  <si>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</si>
  <si>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</si>
  <si>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</si>
  <si>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</si>
  <si>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</si>
  <si>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</si>
  <si>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</si>
  <si>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</si>
  <si>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</si>
  <si>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</si>
  <si>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</si>
  <si>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</si>
  <si>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</si>
  <si>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</si>
  <si>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</si>
  <si>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</si>
  <si>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</si>
  <si>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</si>
  <si>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</si>
  <si>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</si>
  <si>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</si>
  <si>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</si>
  <si>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</si>
  <si>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</si>
  <si>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</si>
  <si>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</si>
  <si>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</si>
  <si>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</si>
  <si>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</si>
  <si>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</si>
  <si>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</si>
  <si>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</si>
  <si>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</si>
  <si>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</si>
  <si>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</si>
  <si>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</si>
  <si>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</si>
  <si>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</si>
  <si>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</si>
  <si>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</si>
  <si>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</si>
  <si>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</si>
  <si>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</si>
  <si>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</si>
  <si>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</si>
  <si>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</si>
  <si>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</si>
  <si>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</si>
  <si>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</si>
  <si>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</si>
  <si>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</si>
  <si>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</si>
  <si>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</si>
  <si>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</si>
  <si>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</si>
  <si>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</si>
  <si>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</si>
  <si>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</si>
  <si>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</si>
  <si>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</si>
  <si>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</si>
  <si>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</si>
  <si>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</si>
  <si>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</si>
  <si>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</si>
  <si>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</si>
  <si>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</si>
  <si>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</si>
  <si>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</si>
  <si>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</si>
  <si>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</si>
  <si>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</si>
  <si>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</si>
  <si>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</si>
  <si>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</si>
  <si>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</si>
  <si>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</si>
  <si>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</si>
  <si>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</si>
  <si>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</si>
  <si>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</si>
  <si>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</si>
  <si>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</si>
  <si>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</si>
  <si>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</si>
  <si>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</si>
  <si>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</si>
  <si>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</si>
  <si>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</si>
  <si>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</si>
  <si>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</si>
  <si>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</si>
  <si>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</si>
  <si>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</si>
  <si>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</si>
  <si>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</si>
  <si>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</si>
  <si>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</si>
  <si>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</si>
  <si>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</si>
  <si>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</si>
  <si>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</si>
  <si>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</si>
  <si>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</si>
  <si>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</si>
  <si>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</si>
  <si>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</si>
  <si>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</si>
  <si>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</si>
  <si>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</si>
  <si>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</si>
  <si>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</si>
  <si>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</si>
  <si>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</si>
  <si>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</si>
  <si>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</si>
  <si>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</si>
  <si>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</si>
  <si>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</si>
  <si>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</si>
  <si>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</si>
  <si>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</si>
  <si>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</si>
  <si>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</si>
  <si>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</si>
  <si>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</si>
  <si>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</si>
  <si>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</si>
  <si>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</si>
  <si>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</si>
  <si>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</si>
  <si>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</si>
  <si>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</si>
  <si>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</si>
  <si>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</si>
  <si>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</si>
  <si>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</si>
  <si>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</si>
  <si>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</si>
  <si>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</si>
  <si>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</si>
  <si>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</si>
  <si>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</si>
  <si>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</si>
  <si>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</si>
  <si>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</si>
  <si>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</si>
  <si>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</si>
  <si>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</si>
  <si>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</si>
  <si>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</si>
  <si>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</si>
  <si>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</si>
  <si>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</si>
  <si>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</si>
  <si>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</si>
  <si>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</si>
  <si>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</si>
  <si>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</si>
  <si>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</si>
  <si>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</si>
  <si>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</si>
  <si>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</si>
  <si>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</si>
  <si>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</si>
  <si>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</si>
  <si>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</si>
  <si>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</si>
  <si>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</si>
  <si>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</si>
  <si>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</si>
  <si>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</si>
  <si>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</si>
  <si>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</si>
  <si>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</si>
  <si>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</si>
  <si>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</si>
  <si>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</si>
  <si>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</si>
  <si>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</si>
  <si>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</si>
  <si>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</si>
  <si>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</si>
  <si>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</si>
  <si>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</si>
  <si>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</si>
  <si>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</si>
  <si>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</si>
  <si>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</si>
  <si>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</si>
  <si>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</si>
  <si>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</si>
  <si>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</si>
  <si>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</si>
  <si>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</si>
  <si>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</si>
  <si>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</si>
  <si>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</si>
  <si>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</si>
  <si>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</si>
  <si>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</si>
  <si>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</si>
  <si>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</si>
  <si>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</si>
  <si>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</si>
  <si>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</si>
  <si>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</si>
  <si>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</si>
  <si>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</si>
  <si>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</si>
  <si>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</si>
  <si>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</si>
  <si>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</si>
  <si>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</si>
  <si>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</si>
  <si>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</si>
  <si>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</si>
  <si>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</si>
  <si>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</si>
  <si>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</si>
  <si>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</si>
  <si>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</si>
  <si>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</si>
  <si>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</si>
  <si>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</si>
  <si>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</si>
  <si>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</si>
  <si>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</si>
  <si>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</si>
  <si>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</si>
  <si>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</si>
  <si>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</si>
  <si>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</si>
  <si>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</si>
  <si>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</si>
  <si>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</si>
  <si>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</si>
  <si>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</si>
  <si>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</si>
  <si>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</si>
  <si>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</si>
  <si>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</si>
  <si>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</si>
  <si>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</si>
  <si>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</si>
  <si>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</si>
  <si>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</si>
  <si>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</si>
  <si>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</si>
  <si>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</si>
  <si>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</si>
  <si>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</si>
  <si>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</si>
  <si>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</si>
  <si>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</si>
  <si>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</si>
  <si>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</si>
  <si>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</si>
  <si>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</si>
  <si>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</si>
  <si>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</si>
  <si>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</si>
  <si>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</si>
  <si>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</si>
  <si>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</si>
  <si>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</si>
  <si>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</si>
  <si>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</si>
  <si>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</si>
  <si>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</si>
  <si>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</si>
  <si>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</si>
  <si>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</si>
  <si>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</si>
  <si>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</si>
  <si>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</si>
  <si>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</si>
  <si>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</si>
  <si>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</si>
  <si>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</si>
  <si>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</si>
  <si>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</si>
  <si>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</si>
  <si>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</si>
  <si>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</si>
  <si>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</si>
  <si>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</si>
  <si>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</si>
  <si>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</si>
  <si>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</si>
  <si>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</si>
  <si>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</si>
  <si>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</si>
  <si>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</si>
  <si>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</si>
  <si>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</si>
  <si>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</si>
  <si>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</si>
  <si>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</si>
  <si>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</si>
  <si>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</si>
  <si>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</si>
  <si>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</si>
  <si>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</si>
  <si>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</si>
  <si>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</si>
  <si>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</si>
  <si>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</si>
  <si>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</si>
  <si>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</si>
  <si>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</si>
  <si>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</si>
  <si>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</si>
  <si>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</si>
  <si>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</si>
  <si>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</si>
  <si>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</si>
  <si>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</si>
  <si>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</si>
  <si>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</si>
  <si>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</si>
  <si>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</si>
  <si>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</si>
  <si>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</si>
  <si>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</si>
  <si>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</si>
  <si>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</si>
  <si>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</si>
  <si>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</si>
  <si>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</si>
  <si>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</si>
  <si>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</si>
  <si>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</si>
  <si>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</si>
  <si>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</si>
  <si>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</si>
  <si>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</si>
  <si>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</si>
  <si>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</si>
  <si>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</si>
  <si>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</si>
  <si>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</si>
  <si>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</si>
  <si>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</si>
  <si>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</si>
  <si>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</si>
  <si>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</si>
  <si>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</si>
  <si>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</si>
  <si>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</si>
  <si>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</si>
  <si>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</si>
  <si>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</si>
  <si>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</si>
  <si>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</si>
  <si>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</si>
  <si>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</si>
  <si>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</si>
  <si>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</si>
  <si>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</si>
  <si>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</si>
  <si>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</si>
  <si>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</si>
  <si>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</si>
  <si>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</si>
  <si>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</si>
  <si>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</si>
  <si>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</si>
  <si>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</si>
  <si>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</si>
  <si>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</si>
  <si>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</si>
  <si>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</si>
  <si>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</si>
  <si>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</si>
  <si>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</si>
  <si>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</si>
  <si>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</si>
  <si>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</si>
  <si>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</si>
  <si>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</si>
  <si>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</si>
  <si>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</si>
  <si>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</si>
  <si>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</si>
  <si>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</si>
  <si>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</si>
  <si>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</si>
  <si>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</si>
  <si>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</si>
  <si>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</si>
  <si>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</si>
  <si>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</si>
  <si>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</si>
  <si>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</si>
  <si>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</si>
  <si>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</si>
  <si>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</si>
  <si>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</si>
  <si>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</si>
  <si>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</si>
  <si>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</si>
  <si>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</si>
  <si>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</si>
  <si>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</si>
  <si>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</si>
  <si>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</si>
  <si>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</si>
  <si>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</si>
  <si>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</si>
  <si>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</si>
  <si>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</si>
  <si>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</si>
  <si>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</si>
  <si>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</si>
  <si>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</si>
  <si>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</si>
  <si>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</si>
  <si>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</si>
  <si>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</si>
  <si>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</si>
  <si>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</si>
  <si>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</si>
  <si>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</si>
  <si>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</si>
  <si>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</si>
  <si>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</si>
  <si>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</si>
  <si>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</si>
  <si>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</si>
  <si>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</si>
  <si>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</si>
  <si>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</si>
  <si>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</si>
  <si>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</si>
  <si>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</si>
  <si>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</si>
  <si>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</si>
  <si>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</si>
  <si>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</si>
  <si>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</si>
  <si>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</si>
  <si>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</si>
  <si>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</si>
  <si>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</si>
  <si>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</si>
  <si>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</si>
  <si>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</si>
  <si>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</si>
  <si>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</si>
  <si>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</si>
  <si>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</si>
  <si>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</si>
  <si>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</si>
  <si>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</si>
  <si>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</si>
  <si>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</si>
  <si>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</si>
  <si>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</si>
  <si>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</si>
  <si>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</si>
  <si>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</si>
  <si>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</si>
  <si>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</si>
  <si>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</si>
  <si>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</si>
  <si>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</si>
  <si>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</si>
  <si>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</si>
  <si>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</si>
  <si>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</si>
  <si>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</si>
  <si>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</si>
  <si>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</si>
  <si>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</si>
  <si>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</si>
  <si>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</si>
  <si>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</si>
  <si>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</si>
  <si>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</si>
  <si>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</si>
  <si>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</si>
  <si>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</si>
  <si>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</si>
  <si>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</si>
  <si>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</si>
  <si>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</si>
  <si>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</si>
  <si>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</si>
  <si>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</si>
  <si>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</si>
  <si>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</si>
  <si>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</si>
  <si>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</si>
  <si>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</si>
  <si>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</si>
  <si>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</si>
  <si>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</si>
  <si>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</si>
  <si>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</si>
  <si>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</si>
  <si>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</si>
  <si>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</si>
  <si>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</si>
  <si>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</si>
  <si>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</si>
  <si>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</si>
  <si>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</si>
  <si>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</si>
  <si>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</si>
  <si>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</si>
  <si>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</si>
  <si>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</si>
  <si>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</si>
  <si>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</si>
  <si>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</si>
  <si>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</si>
  <si>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</si>
  <si>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</si>
  <si>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</si>
  <si>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</si>
  <si>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</si>
  <si>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</si>
  <si>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</si>
  <si>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</si>
  <si>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</si>
  <si>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</si>
  <si>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</si>
  <si>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</si>
  <si>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</si>
  <si>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</si>
  <si>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</si>
  <si>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</si>
  <si>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</si>
  <si>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</si>
  <si>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</si>
  <si>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</si>
  <si>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</si>
  <si>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</si>
  <si>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</si>
  <si>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</si>
  <si>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</si>
  <si>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</si>
  <si>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</si>
  <si>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</si>
  <si>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</si>
  <si>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</si>
  <si>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</si>
  <si>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</si>
  <si>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</si>
  <si>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</si>
  <si>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</si>
  <si>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</si>
  <si>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</si>
  <si>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</si>
  <si>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</si>
  <si>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</si>
  <si>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</si>
  <si>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</si>
  <si>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</si>
  <si>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</si>
  <si>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</si>
  <si>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</si>
  <si>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</si>
  <si>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</si>
  <si>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</si>
  <si>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</si>
  <si>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</si>
  <si>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</si>
  <si>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</si>
  <si>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</si>
  <si>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</si>
  <si>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</si>
  <si>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</si>
  <si>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</si>
  <si>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</si>
  <si>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</si>
  <si>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</si>
  <si>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</si>
  <si>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</si>
  <si>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</si>
  <si>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</si>
  <si>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</si>
  <si>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</si>
  <si>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</si>
  <si>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</si>
  <si>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</si>
  <si>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</si>
  <si>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</si>
  <si>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</si>
  <si>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</si>
  <si>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</si>
  <si>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</si>
  <si>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</si>
  <si>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</si>
  <si>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</si>
  <si>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</si>
  <si>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</si>
  <si>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</si>
  <si>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</si>
  <si>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</si>
  <si>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</si>
  <si>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</si>
  <si>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</si>
  <si>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</si>
  <si>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</si>
  <si>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</si>
  <si>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</si>
  <si>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</si>
  <si>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</si>
  <si>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</si>
  <si>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</si>
  <si>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</si>
  <si>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</si>
  <si>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</si>
  <si>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</si>
  <si>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</si>
  <si>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</si>
  <si>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</si>
  <si>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</si>
  <si>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</si>
  <si>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</si>
  <si>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</si>
  <si>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</si>
  <si>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</si>
  <si>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</si>
  <si>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</si>
  <si>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</si>
  <si>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</si>
  <si>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</si>
  <si>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</si>
  <si>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</si>
  <si>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</si>
  <si>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</si>
  <si>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</si>
  <si>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</si>
  <si>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</si>
  <si>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</si>
  <si>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</si>
  <si>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</si>
  <si>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</si>
  <si>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</si>
  <si>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</si>
  <si>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</si>
  <si>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</si>
  <si>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</si>
  <si>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</si>
  <si>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</si>
  <si>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</si>
  <si>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</si>
  <si>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</si>
  <si>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</si>
  <si>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</si>
  <si>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</si>
  <si>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</si>
  <si>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</si>
  <si>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</si>
  <si>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</si>
  <si>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</si>
  <si>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</si>
  <si>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</si>
  <si>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</si>
  <si>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</si>
  <si>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</si>
  <si>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</si>
  <si>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</si>
  <si>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</si>
  <si>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</si>
  <si>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</si>
  <si>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</si>
  <si>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</si>
  <si>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</si>
  <si>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</si>
  <si>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</si>
  <si>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</si>
  <si>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</si>
  <si>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</si>
  <si>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</si>
  <si>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</si>
  <si>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</si>
  <si>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</si>
  <si>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</si>
  <si>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</si>
  <si>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</si>
  <si>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</si>
  <si>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</si>
  <si>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</si>
  <si>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</si>
  <si>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</si>
  <si>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</si>
  <si>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</si>
  <si>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</si>
  <si>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</si>
  <si>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</si>
  <si>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</si>
  <si>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</si>
  <si>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</si>
  <si>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</si>
  <si>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</si>
  <si>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</si>
  <si>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</si>
  <si>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</si>
  <si>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</si>
  <si>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</si>
  <si>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</si>
  <si>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</si>
  <si>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</si>
  <si>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</si>
  <si>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</si>
  <si>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</si>
  <si>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</si>
  <si>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</si>
  <si>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</si>
  <si>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</si>
  <si>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</si>
  <si>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</si>
  <si>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</si>
  <si>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</si>
  <si>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</si>
  <si>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</si>
  <si>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</si>
  <si>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</si>
  <si>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</si>
  <si>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</si>
  <si>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</si>
  <si>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</si>
  <si>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</si>
  <si>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</si>
  <si>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</si>
  <si>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</si>
  <si>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</si>
  <si>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</si>
  <si>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</si>
  <si>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</si>
  <si>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</si>
  <si>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</si>
  <si>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</si>
  <si>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</si>
  <si>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</si>
  <si>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</si>
  <si>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</si>
  <si>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</si>
  <si>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</si>
  <si>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</si>
  <si>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</si>
  <si>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</si>
  <si>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</si>
  <si>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</si>
  <si>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</si>
  <si>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</si>
  <si>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</si>
  <si>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</si>
  <si>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</si>
  <si>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</si>
  <si>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</si>
  <si>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</si>
  <si>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</si>
  <si>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</si>
  <si>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</si>
  <si>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</si>
  <si>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</si>
  <si>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</si>
  <si>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</si>
  <si>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</si>
  <si>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</si>
  <si>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</si>
  <si>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</si>
  <si>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</si>
  <si>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</si>
  <si>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</si>
  <si>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</si>
  <si>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</si>
  <si>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</si>
  <si>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</si>
  <si>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</si>
  <si>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</si>
  <si>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</si>
  <si>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</si>
  <si>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</si>
  <si>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</si>
  <si>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</si>
  <si>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</si>
  <si>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</si>
  <si>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</si>
  <si>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</si>
  <si>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</si>
  <si>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</si>
  <si>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</si>
  <si>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</si>
  <si>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</si>
  <si>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</si>
  <si>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</si>
  <si>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</si>
  <si>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</si>
  <si>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</si>
  <si>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</si>
  <si>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</si>
  <si>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</si>
  <si>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</si>
  <si>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</si>
  <si>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</si>
  <si>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</si>
  <si>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</si>
  <si>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</si>
  <si>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</si>
  <si>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</si>
  <si>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</si>
  <si>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</si>
  <si>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</si>
  <si>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</si>
  <si>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</si>
  <si>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</si>
  <si>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</si>
  <si>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</si>
  <si>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</si>
  <si>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</si>
  <si>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</si>
  <si>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</si>
  <si>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</si>
  <si>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</si>
  <si>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</si>
  <si>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</si>
  <si>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</si>
  <si>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</si>
  <si>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</si>
  <si>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</si>
  <si>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</si>
  <si>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</si>
  <si>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</si>
  <si>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</si>
  <si>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</si>
  <si>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</si>
  <si>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</si>
  <si>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</si>
  <si>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</si>
  <si>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</si>
  <si>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</si>
  <si>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</si>
  <si>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</si>
  <si>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</si>
  <si>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</si>
  <si>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</si>
  <si>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</si>
  <si>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</si>
  <si>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</si>
  <si>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</si>
  <si>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</si>
  <si>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</si>
  <si>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</si>
  <si>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</si>
  <si>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</si>
  <si>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</si>
  <si>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</si>
  <si>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</si>
  <si>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</si>
  <si>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</si>
  <si>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</si>
  <si>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</si>
  <si>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</si>
  <si>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</si>
  <si>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</si>
  <si>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</si>
  <si>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</si>
  <si>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</si>
  <si>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</si>
  <si>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</si>
  <si>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</si>
  <si>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</si>
  <si>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</si>
  <si>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</si>
  <si>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</si>
  <si>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</si>
  <si>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</si>
  <si>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</si>
  <si>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</si>
  <si>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</si>
  <si>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</si>
  <si>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</si>
  <si>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</si>
  <si>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</si>
  <si>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</si>
  <si>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</si>
  <si>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</si>
  <si>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</si>
  <si>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</si>
  <si>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</si>
  <si>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</si>
  <si>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</si>
  <si>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</si>
  <si>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</si>
  <si>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</si>
  <si>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</si>
  <si>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</si>
  <si>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</si>
  <si>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</si>
  <si>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</si>
  <si>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</si>
  <si>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</si>
  <si>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</si>
  <si>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</si>
  <si>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</si>
  <si>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</si>
  <si>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</si>
  <si>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</si>
  <si>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</si>
  <si>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</si>
  <si>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</si>
  <si>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</si>
  <si>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</si>
  <si>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</si>
  <si>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</si>
  <si>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</si>
  <si>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</si>
  <si>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</si>
  <si>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</si>
  <si>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</si>
  <si>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</si>
  <si>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</si>
  <si>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</si>
  <si>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</si>
  <si>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</si>
  <si>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</si>
  <si>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</si>
  <si>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</si>
  <si>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</si>
  <si>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</si>
  <si>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</si>
  <si>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</si>
  <si>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</si>
  <si>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</si>
  <si>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</si>
  <si>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</si>
  <si>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</si>
  <si>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</si>
  <si>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</si>
  <si>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</si>
  <si>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</si>
  <si>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</si>
  <si>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</si>
  <si>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</si>
  <si>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</si>
  <si>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</si>
  <si>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</si>
  <si>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</si>
  <si>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</si>
  <si>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</si>
  <si>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</si>
  <si>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</si>
  <si>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</si>
  <si>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</si>
  <si>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</si>
  <si>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</si>
  <si>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</si>
  <si>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</si>
  <si>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</si>
  <si>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</si>
  <si>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</si>
  <si>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</si>
  <si>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</si>
  <si>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</si>
  <si>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</si>
  <si>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</si>
  <si>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</si>
  <si>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</si>
  <si>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</si>
  <si>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</si>
  <si>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</si>
  <si>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</si>
  <si>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</si>
  <si>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</si>
  <si>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</si>
  <si>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</si>
  <si>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</si>
  <si>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</si>
  <si>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</si>
  <si>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</si>
  <si>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</si>
  <si>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</si>
  <si>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</si>
  <si>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</si>
  <si>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</si>
  <si>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</si>
  <si>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</si>
  <si>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</si>
  <si>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</si>
  <si>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</si>
  <si>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</si>
  <si>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</si>
  <si>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</si>
  <si>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</si>
  <si>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</si>
  <si>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</si>
  <si>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</si>
  <si>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</si>
  <si>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</si>
  <si>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</si>
  <si>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</si>
  <si>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</si>
  <si>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</si>
  <si>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</si>
  <si>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</si>
  <si>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</si>
  <si>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</si>
  <si>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</si>
  <si>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</si>
  <si>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</si>
  <si>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</si>
  <si>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</si>
  <si>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</si>
  <si>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</si>
  <si>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</si>
  <si>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</si>
  <si>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</si>
  <si>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</si>
  <si>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</si>
  <si>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</si>
  <si>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</si>
  <si>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</si>
  <si>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</si>
  <si>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</si>
  <si>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</si>
  <si>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</si>
  <si>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</si>
  <si>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</si>
  <si>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</si>
  <si>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</si>
  <si>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</si>
  <si>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</si>
  <si>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</si>
  <si>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</si>
  <si>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</si>
  <si>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</si>
  <si>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</si>
  <si>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</si>
  <si>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</si>
  <si>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</si>
  <si>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</si>
  <si>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</si>
  <si>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</si>
  <si>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</si>
  <si>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</si>
  <si>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</si>
  <si>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</si>
  <si>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</si>
  <si>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</si>
  <si>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</si>
  <si>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</si>
  <si>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</si>
  <si>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</si>
  <si>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</si>
  <si>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</si>
  <si>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</si>
  <si>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</si>
  <si>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</si>
  <si>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</si>
  <si>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</si>
  <si>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</si>
  <si>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</si>
  <si>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</si>
  <si>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</si>
  <si>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</si>
  <si>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</si>
  <si>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</si>
  <si>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</si>
  <si>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</si>
  <si>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</si>
  <si>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</si>
  <si>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</si>
  <si>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</si>
  <si>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</si>
  <si>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</si>
  <si>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</si>
  <si>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</si>
  <si>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</si>
  <si>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</si>
  <si>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</si>
  <si>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</si>
  <si>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</si>
  <si>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</si>
  <si>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</si>
  <si>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</si>
  <si>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</si>
  <si>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</si>
  <si>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</si>
  <si>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</si>
  <si>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</si>
  <si>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</si>
  <si>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</si>
  <si>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</si>
  <si>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</si>
  <si>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</si>
  <si>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</si>
  <si>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</si>
  <si>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</si>
  <si>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</si>
  <si>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</si>
  <si>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</si>
  <si>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</si>
  <si>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</si>
  <si>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</si>
  <si>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</si>
  <si>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</si>
  <si>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</si>
  <si>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</si>
  <si>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</si>
  <si>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</si>
  <si>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</si>
  <si>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</si>
  <si>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</si>
  <si>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</si>
  <si>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</si>
  <si>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</si>
  <si>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</si>
  <si>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</si>
  <si>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</si>
  <si>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</si>
  <si>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</si>
  <si>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</si>
  <si>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</si>
  <si>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</si>
  <si>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</si>
  <si>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</si>
  <si>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</si>
  <si>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</si>
  <si>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</si>
  <si>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</si>
  <si>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</si>
  <si>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</si>
  <si>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</si>
  <si>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</si>
  <si>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</si>
  <si>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</si>
  <si>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</si>
  <si>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</si>
  <si>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</si>
  <si>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</si>
  <si>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</si>
  <si>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</si>
  <si>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</si>
  <si>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</si>
  <si>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</si>
  <si>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</si>
  <si>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</si>
  <si>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</si>
  <si>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</si>
  <si>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</si>
  <si>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</si>
  <si>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</si>
  <si>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</si>
  <si>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</si>
  <si>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</si>
  <si>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</si>
  <si>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</si>
  <si>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</si>
  <si>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</si>
  <si>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</si>
  <si>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</si>
  <si>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</si>
  <si>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</si>
  <si>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</si>
  <si>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</si>
  <si>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</si>
  <si>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</si>
  <si>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</si>
  <si>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</si>
  <si>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</si>
  <si>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</si>
  <si>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</si>
  <si>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</si>
  <si>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</si>
  <si>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</si>
  <si>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</si>
  <si>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</si>
  <si>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</si>
  <si>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</si>
  <si>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</si>
  <si>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</si>
  <si>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</si>
  <si>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</si>
  <si>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</si>
  <si>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</si>
  <si>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</si>
  <si>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</si>
  <si>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</si>
  <si>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</si>
  <si>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</si>
  <si>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</si>
  <si>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</si>
  <si>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</si>
  <si>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</si>
  <si>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</si>
  <si>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</si>
  <si>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</si>
  <si>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</si>
  <si>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</si>
  <si>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</si>
  <si>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</si>
  <si>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</si>
  <si>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</si>
  <si>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</si>
  <si>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</si>
  <si>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</si>
  <si>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</si>
  <si>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</si>
  <si>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</si>
  <si>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</si>
  <si>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</si>
  <si>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</si>
  <si>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</si>
  <si>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</si>
  <si>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</si>
  <si>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</si>
  <si>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</si>
  <si>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</si>
  <si>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</si>
  <si>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</si>
  <si>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</si>
  <si>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</si>
  <si>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</si>
  <si>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</si>
  <si>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</si>
  <si>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</si>
  <si>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</si>
  <si>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</si>
  <si>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</si>
  <si>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</si>
  <si>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</si>
  <si>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</si>
  <si>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</si>
  <si>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</si>
  <si>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</si>
  <si>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</si>
  <si>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</si>
  <si>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</si>
  <si>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</si>
  <si>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</si>
  <si>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</si>
  <si>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</si>
  <si>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</si>
  <si>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</si>
  <si>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</si>
  <si>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</si>
  <si>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</si>
  <si>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</si>
  <si>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</si>
  <si>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</si>
  <si>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</si>
  <si>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</si>
  <si>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</si>
  <si>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</si>
  <si>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</si>
  <si>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</si>
  <si>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</si>
  <si>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</si>
  <si>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</si>
  <si>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</si>
  <si>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</si>
  <si>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</si>
  <si>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</si>
  <si>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</si>
  <si>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</si>
  <si>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</si>
  <si>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</si>
  <si>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</si>
  <si>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</si>
  <si>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</si>
  <si>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</si>
  <si>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</si>
  <si>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</si>
  <si>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</si>
  <si>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</si>
  <si>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</si>
  <si>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</si>
  <si>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</si>
  <si>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</si>
  <si>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</si>
  <si>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</si>
  <si>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</si>
  <si>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</si>
  <si>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</si>
  <si>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</si>
  <si>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</si>
  <si>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</si>
  <si>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</si>
  <si>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</si>
  <si>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</si>
  <si>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</si>
  <si>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</si>
  <si>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</si>
  <si>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</si>
  <si>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</si>
  <si>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</si>
  <si>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</si>
  <si>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</si>
  <si>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</si>
  <si>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</si>
  <si>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</si>
  <si>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</si>
  <si>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</si>
  <si>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</si>
  <si>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</si>
  <si>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</si>
  <si>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</si>
  <si>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</si>
  <si>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</si>
  <si>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</si>
  <si>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</si>
  <si>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</si>
  <si>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</si>
  <si>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</si>
  <si>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</si>
  <si>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</si>
  <si>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</si>
  <si>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</si>
  <si>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</si>
  <si>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</si>
  <si>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</si>
  <si>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</si>
  <si>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</si>
  <si>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</si>
  <si>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</si>
  <si>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</si>
  <si>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</si>
  <si>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</si>
  <si>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</si>
  <si>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</si>
  <si>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</si>
  <si>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</si>
  <si>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</si>
  <si>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</si>
  <si>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</si>
  <si>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</si>
  <si>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</si>
  <si>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</si>
  <si>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</si>
  <si>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</si>
  <si>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</si>
  <si>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</si>
  <si>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</si>
  <si>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</si>
  <si>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</si>
  <si>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</si>
  <si>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</si>
  <si>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</si>
  <si>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</si>
  <si>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</si>
  <si>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</si>
  <si>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</si>
  <si>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</si>
  <si>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</si>
  <si>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</si>
  <si>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</si>
  <si>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</si>
  <si>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</si>
  <si>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</si>
  <si>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</si>
  <si>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</si>
  <si>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</si>
  <si>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</si>
  <si>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</si>
  <si>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</si>
  <si>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</si>
  <si>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</si>
  <si>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</si>
  <si>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</si>
  <si>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</si>
  <si>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</si>
  <si>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</si>
  <si>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</si>
  <si>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</si>
  <si>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</si>
  <si>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</si>
  <si>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</si>
  <si>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</si>
  <si>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</si>
  <si>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</si>
  <si>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</si>
  <si>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</si>
  <si>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</si>
  <si>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</si>
  <si>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</si>
  <si>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</si>
  <si>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</si>
  <si>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</si>
  <si>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</si>
  <si>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</si>
  <si>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</si>
  <si>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</si>
  <si>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</si>
  <si>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</si>
  <si>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</si>
  <si>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</si>
  <si>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</si>
  <si>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</si>
  <si>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</si>
  <si>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</si>
  <si>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</si>
  <si>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</si>
  <si>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</si>
  <si>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</si>
  <si>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</si>
  <si>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</si>
  <si>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</si>
  <si>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</si>
  <si>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</si>
  <si>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</si>
  <si>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</si>
  <si>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</si>
  <si>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</si>
  <si>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</si>
  <si>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</si>
  <si>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</si>
  <si>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</si>
  <si>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</si>
  <si>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</si>
  <si>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</si>
  <si>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</si>
  <si>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</si>
  <si>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</si>
  <si>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</si>
  <si>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</si>
  <si>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</si>
  <si>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</si>
  <si>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</si>
  <si>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</si>
  <si>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</si>
  <si>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</si>
  <si>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</si>
  <si>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</si>
  <si>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</si>
  <si>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</si>
  <si>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</si>
  <si>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</si>
  <si>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</si>
  <si>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</si>
  <si>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</si>
  <si>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</si>
  <si>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</si>
  <si>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</si>
  <si>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</si>
  <si>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</si>
  <si>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</si>
  <si>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</si>
  <si>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</si>
  <si>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</si>
  <si>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</si>
  <si>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</si>
  <si>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</si>
  <si>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</si>
  <si>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</si>
  <si>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</si>
  <si>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</si>
  <si>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</si>
  <si>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</si>
  <si>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</si>
  <si>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</si>
  <si>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</si>
  <si>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</si>
  <si>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</si>
  <si>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</si>
  <si>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</si>
  <si>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</si>
  <si>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</si>
  <si>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</si>
  <si>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</si>
  <si>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</si>
  <si>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</si>
  <si>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</si>
  <si>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</si>
  <si>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</si>
  <si>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</si>
  <si>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</si>
  <si>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</si>
  <si>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</si>
  <si>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</si>
  <si>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</si>
  <si>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</si>
  <si>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</si>
  <si>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</si>
  <si>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</si>
  <si>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</si>
  <si>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</si>
  <si>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</si>
  <si>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</si>
  <si>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</si>
  <si>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</si>
  <si>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</si>
  <si>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</si>
  <si>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</si>
  <si>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</si>
  <si>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</si>
  <si>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</si>
  <si>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</si>
  <si>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</si>
  <si>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</si>
  <si>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</si>
  <si>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</si>
  <si>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</si>
  <si>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</si>
  <si>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</si>
  <si>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</si>
  <si>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</si>
  <si>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</si>
  <si>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</si>
  <si>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</si>
  <si>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</si>
  <si>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</si>
  <si>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</si>
  <si>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</si>
  <si>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</si>
  <si>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</si>
  <si>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</si>
  <si>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</si>
  <si>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</si>
  <si>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</si>
  <si>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</si>
  <si>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</si>
  <si>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</si>
  <si>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</si>
  <si>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</si>
  <si>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</si>
  <si>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</si>
  <si>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</si>
  <si>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</si>
  <si>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</si>
  <si>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</si>
  <si>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</si>
  <si>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</si>
  <si>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</si>
  <si>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</si>
  <si>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</si>
  <si>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</si>
  <si>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</si>
  <si>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</si>
  <si>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</si>
  <si>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</si>
  <si>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</si>
  <si>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</si>
  <si>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</si>
  <si>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</si>
  <si>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</si>
  <si>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</si>
  <si>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</si>
  <si>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</si>
  <si>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</si>
  <si>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</si>
  <si>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</si>
  <si>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</si>
  <si>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</si>
  <si>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</si>
  <si>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</si>
  <si>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</si>
  <si>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</si>
  <si>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</si>
  <si>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</si>
  <si>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</si>
  <si>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</si>
  <si>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</si>
  <si>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</si>
  <si>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</si>
  <si>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</si>
  <si>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</si>
  <si>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</si>
  <si>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</si>
  <si>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</si>
  <si>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</si>
  <si>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</si>
  <si>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</si>
  <si>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</si>
  <si>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</si>
  <si>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</si>
  <si>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</si>
  <si>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</si>
  <si>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</si>
  <si>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</si>
  <si>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</si>
  <si>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</si>
  <si>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</si>
  <si>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</si>
  <si>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</si>
  <si>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</si>
  <si>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</si>
  <si>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</si>
  <si>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</si>
  <si>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</si>
  <si>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</si>
  <si>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</si>
  <si>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</si>
  <si>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</si>
  <si>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</si>
  <si>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</si>
  <si>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</si>
  <si>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</si>
  <si>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</si>
  <si>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</si>
  <si>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</si>
  <si>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</si>
  <si>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</si>
  <si>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</si>
  <si>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</si>
  <si>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</si>
  <si>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</si>
  <si>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</si>
  <si>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</si>
  <si>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</si>
  <si>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</si>
  <si>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</si>
  <si>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</si>
  <si>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</si>
  <si>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</si>
  <si>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</si>
  <si>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</si>
  <si>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</si>
  <si>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</si>
  <si>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</si>
  <si>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</si>
  <si>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</si>
  <si>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</si>
  <si>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</si>
  <si>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</si>
  <si>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</si>
  <si>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</si>
  <si>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</si>
  <si>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</si>
  <si>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</si>
  <si>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</si>
  <si>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</si>
  <si>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</si>
  <si>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</si>
  <si>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</si>
  <si>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</si>
  <si>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</si>
  <si>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</si>
  <si>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</si>
  <si>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</si>
  <si>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</si>
  <si>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</si>
  <si>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</si>
  <si>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</si>
  <si>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</si>
  <si>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</si>
  <si>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</si>
  <si>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</si>
  <si>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</si>
  <si>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</si>
  <si>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</si>
  <si>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</si>
  <si>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</si>
  <si>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</si>
  <si>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</si>
  <si>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</si>
  <si>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</si>
  <si>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</si>
  <si>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</si>
  <si>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</si>
  <si>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</si>
  <si>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</si>
  <si>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</si>
  <si>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</si>
  <si>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</si>
  <si>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</si>
  <si>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</si>
  <si>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</si>
  <si>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</si>
  <si>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</si>
  <si>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</si>
  <si>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</si>
  <si>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</si>
  <si>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</si>
  <si>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</si>
  <si>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</si>
  <si>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</si>
  <si>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</si>
  <si>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</si>
  <si>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</si>
  <si>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</si>
  <si>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</si>
  <si>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</si>
  <si>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</si>
  <si>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</si>
  <si>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</si>
  <si>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</si>
  <si>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</si>
  <si>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</si>
  <si>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</si>
  <si>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</si>
  <si>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</si>
  <si>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</si>
  <si>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</si>
  <si>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</si>
  <si>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</si>
  <si>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</si>
  <si>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</si>
  <si>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</si>
  <si>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</si>
  <si>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</si>
  <si>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</si>
  <si>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</si>
  <si>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</si>
  <si>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</si>
  <si>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</si>
  <si>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</si>
  <si>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</si>
  <si>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</si>
  <si>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</si>
  <si>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</si>
  <si>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</si>
  <si>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</si>
  <si>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</si>
  <si>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</si>
  <si>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</si>
  <si>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</si>
  <si>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</si>
  <si>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</si>
  <si>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</si>
  <si>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</si>
  <si>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</si>
  <si>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</si>
  <si>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</si>
  <si>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</si>
  <si>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</si>
  <si>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</si>
  <si>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</si>
  <si>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</si>
  <si>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</si>
  <si>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</si>
  <si>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</si>
  <si>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</si>
  <si>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</si>
  <si>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</si>
  <si>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</si>
  <si>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</si>
  <si>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</si>
  <si>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</si>
  <si>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</si>
  <si>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</si>
  <si>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</si>
  <si>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</si>
  <si>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</si>
  <si>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</si>
  <si>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</si>
  <si>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</si>
  <si>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</si>
  <si>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</si>
  <si>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</si>
  <si>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</si>
  <si>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</si>
  <si>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</si>
  <si>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</si>
  <si>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</si>
  <si>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</si>
  <si>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</si>
  <si>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</si>
  <si>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</si>
  <si>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</si>
  <si>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</si>
  <si>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</si>
  <si>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</si>
  <si>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</si>
  <si>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</si>
  <si>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</si>
  <si>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</si>
  <si>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</si>
  <si>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</si>
  <si>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</si>
  <si>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</si>
  <si>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</si>
  <si>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</si>
  <si>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</si>
  <si>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</si>
  <si>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</si>
  <si>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</si>
  <si>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</si>
  <si>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</si>
  <si>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</si>
  <si>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</si>
  <si>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</si>
  <si>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</si>
  <si>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</si>
  <si>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</si>
  <si>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</si>
  <si>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</si>
  <si>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</si>
  <si>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</si>
  <si>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</si>
  <si>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</si>
  <si>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</si>
  <si>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</si>
  <si>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</si>
  <si>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</si>
  <si>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</si>
  <si>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</si>
  <si>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</si>
  <si>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</si>
  <si>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</si>
  <si>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</si>
  <si>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</si>
  <si>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</si>
  <si>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</si>
  <si>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</si>
  <si>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</si>
  <si>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</si>
  <si>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</si>
  <si>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</si>
  <si>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</si>
  <si>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</si>
  <si>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</si>
  <si>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</si>
  <si>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</si>
  <si>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</si>
  <si>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</si>
  <si>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</si>
  <si>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</si>
  <si>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</si>
  <si>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</si>
  <si>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</si>
  <si>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</si>
  <si>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</si>
  <si>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</si>
  <si>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</si>
  <si>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</si>
  <si>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</si>
  <si>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</si>
  <si>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</si>
  <si>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</si>
  <si>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</si>
  <si>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</si>
  <si>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</si>
  <si>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</si>
  <si>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</si>
  <si>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</si>
  <si>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</si>
  <si>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</si>
  <si>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</si>
  <si>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</si>
  <si>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</si>
  <si>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</si>
  <si>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</si>
  <si>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</si>
  <si>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</si>
  <si>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</si>
  <si>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</si>
  <si>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</si>
  <si>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</si>
  <si>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</si>
  <si>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</si>
  <si>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</si>
  <si>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</si>
  <si>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</si>
  <si>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</si>
  <si>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</si>
  <si>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</si>
  <si>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</si>
  <si>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</si>
  <si>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</si>
  <si>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</si>
  <si>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</si>
  <si>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</si>
  <si>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</si>
  <si>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</si>
  <si>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</si>
  <si>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</si>
  <si>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</si>
  <si>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</si>
  <si>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</si>
  <si>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</si>
  <si>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</si>
  <si>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</si>
  <si>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</si>
  <si>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</si>
  <si>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</si>
  <si>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</si>
  <si>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</si>
  <si>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</si>
  <si>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</si>
  <si>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</si>
  <si>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</si>
  <si>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</si>
  <si>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</si>
  <si>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</si>
  <si>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</si>
  <si>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</si>
  <si>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</si>
  <si>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</si>
  <si>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</si>
  <si>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</si>
  <si>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</si>
  <si>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</si>
  <si>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</si>
  <si>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</si>
  <si>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</si>
  <si>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</si>
  <si>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</si>
  <si>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</si>
  <si>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</si>
  <si>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</si>
  <si>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</si>
  <si>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</si>
  <si>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</si>
  <si>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</si>
  <si>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</si>
  <si>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</si>
  <si>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</si>
  <si>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</si>
  <si>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</si>
  <si>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</si>
  <si>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</si>
  <si>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</si>
  <si>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</si>
  <si>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</si>
  <si>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</si>
  <si>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</si>
  <si>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</si>
  <si>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</si>
  <si>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</si>
  <si>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</si>
  <si>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</si>
  <si>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</si>
  <si>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</si>
  <si>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</si>
  <si>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</si>
  <si>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</si>
  <si>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</si>
  <si>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</si>
  <si>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</si>
  <si>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</si>
  <si>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</si>
  <si>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</si>
  <si>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</si>
  <si>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</si>
  <si>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</si>
  <si>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</si>
  <si>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</si>
  <si>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</si>
  <si>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</si>
  <si>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</si>
  <si>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</si>
  <si>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</si>
  <si>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</si>
  <si>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</si>
  <si>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</si>
  <si>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</si>
  <si>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</si>
  <si>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</si>
  <si>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</si>
  <si>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</si>
  <si>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</si>
  <si>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</si>
  <si>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</si>
  <si>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</si>
  <si>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</si>
  <si>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</si>
  <si>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</si>
  <si>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</si>
  <si>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</si>
  <si>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</si>
  <si>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</si>
  <si>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</si>
  <si>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</si>
  <si>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</si>
  <si>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</si>
  <si>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</si>
  <si>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</si>
  <si>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</si>
  <si>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</si>
  <si>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</si>
  <si>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</si>
  <si>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</si>
  <si>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</si>
  <si>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</si>
  <si>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</si>
  <si>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</si>
  <si>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</si>
  <si>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</si>
  <si>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</si>
  <si>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</si>
  <si>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</si>
  <si>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</si>
  <si>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</si>
  <si>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</si>
  <si>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</si>
  <si>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</si>
  <si>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</si>
  <si>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</si>
  <si>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</si>
  <si>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</si>
  <si>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</si>
  <si>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</si>
  <si>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</si>
  <si>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</si>
  <si>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</si>
  <si>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</si>
  <si>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</si>
  <si>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</si>
  <si>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</si>
  <si>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</si>
  <si>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</si>
  <si>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</si>
  <si>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</si>
  <si>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</si>
  <si>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</si>
  <si>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</si>
  <si>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</si>
  <si>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</si>
  <si>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</si>
  <si>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</si>
  <si>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</si>
  <si>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</si>
  <si>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</si>
  <si>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</si>
  <si>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</si>
  <si>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</si>
  <si>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</si>
  <si>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</si>
  <si>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</si>
  <si>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</si>
  <si>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</si>
  <si>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</si>
  <si>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</si>
  <si>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</si>
  <si>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</si>
  <si>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</si>
  <si>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</si>
  <si>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</si>
  <si>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</si>
  <si>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</si>
  <si>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</si>
  <si>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</si>
  <si>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</si>
  <si>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</si>
  <si>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</si>
  <si>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</si>
  <si>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</si>
  <si>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</si>
  <si>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</si>
  <si>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</si>
  <si>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</si>
  <si>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</si>
  <si>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</si>
  <si>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</si>
  <si>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</si>
  <si>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</si>
  <si>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</si>
  <si>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</si>
  <si>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</si>
  <si>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</si>
  <si>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</si>
  <si>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</si>
  <si>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</si>
  <si>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</si>
  <si>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</si>
  <si>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</si>
  <si>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</si>
  <si>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</si>
  <si>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</si>
  <si>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</si>
  <si>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</si>
  <si>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</si>
  <si>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</si>
  <si>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</si>
  <si>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</si>
  <si>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</si>
  <si>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</si>
  <si>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</si>
  <si>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</si>
  <si>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</si>
  <si>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</si>
  <si>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</si>
  <si>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</si>
  <si>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</si>
  <si>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</si>
  <si>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</si>
  <si>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</si>
  <si>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</si>
  <si>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</si>
  <si>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</si>
  <si>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</si>
  <si>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</si>
  <si>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</si>
  <si>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</si>
  <si>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</si>
  <si>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</si>
  <si>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</si>
  <si>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</si>
  <si>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</si>
  <si>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</si>
  <si>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</si>
  <si>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</si>
  <si>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</si>
  <si>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</si>
  <si>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</si>
  <si>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</si>
  <si>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</si>
  <si>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</si>
  <si>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</si>
  <si>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</si>
  <si>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</si>
  <si>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</si>
  <si>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</si>
  <si>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</si>
  <si>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</si>
  <si>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</si>
  <si>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</si>
  <si>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</si>
  <si>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</si>
  <si>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</si>
  <si>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</si>
  <si>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</si>
  <si>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</si>
  <si>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</si>
  <si>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</si>
  <si>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</si>
  <si>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</si>
  <si>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</si>
  <si>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</si>
  <si>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</si>
  <si>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</si>
  <si>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</si>
  <si>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</si>
  <si>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</si>
  <si>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</si>
  <si>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</si>
  <si>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</si>
  <si>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</si>
  <si>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</si>
  <si>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</si>
  <si>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</si>
  <si>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</si>
  <si>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</si>
  <si>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</si>
  <si>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</si>
  <si>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</si>
  <si>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</si>
  <si>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</si>
  <si>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</si>
  <si>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</si>
  <si>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</si>
  <si>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</si>
  <si>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</si>
  <si>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</si>
  <si>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</si>
  <si>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</si>
  <si>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</si>
  <si>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</si>
  <si>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</si>
  <si>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</si>
  <si>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</si>
  <si>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</si>
  <si>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</si>
  <si>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</si>
  <si>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</si>
  <si>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</si>
  <si>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</si>
  <si>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</si>
  <si>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</si>
  <si>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</si>
  <si>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</si>
  <si>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</si>
  <si>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</si>
  <si>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</si>
  <si>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</si>
  <si>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</si>
  <si>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</si>
  <si>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</si>
  <si>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</si>
  <si>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</si>
  <si>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</si>
  <si>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</si>
  <si>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</si>
  <si>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</si>
  <si>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</si>
  <si>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</si>
  <si>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</si>
  <si>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</si>
  <si>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</si>
  <si>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</si>
  <si>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</si>
  <si>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</si>
  <si>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</si>
  <si>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</si>
  <si>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</si>
  <si>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</si>
  <si>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</si>
  <si>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</si>
  <si>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</si>
  <si>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</si>
  <si>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</si>
  <si>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</si>
  <si>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</si>
  <si>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</si>
  <si>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</si>
  <si>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</si>
  <si>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</si>
  <si>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</si>
  <si>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</si>
  <si>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</si>
  <si>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</si>
  <si>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</si>
  <si>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</si>
  <si>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</si>
  <si>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</si>
  <si>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</si>
  <si>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</si>
  <si>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</si>
  <si>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</si>
  <si>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</si>
  <si>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</si>
  <si>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</si>
  <si>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</si>
  <si>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</si>
  <si>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</si>
  <si>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</si>
  <si>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</si>
  <si>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</si>
  <si>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</si>
  <si>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</si>
  <si>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</si>
  <si>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</si>
  <si>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</si>
  <si>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</si>
  <si>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</si>
  <si>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</si>
  <si>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</si>
  <si>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</si>
  <si>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</si>
  <si>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</si>
  <si>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</si>
  <si>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</si>
  <si>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</si>
  <si>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</si>
  <si>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</si>
  <si>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</si>
  <si>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</si>
  <si>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</si>
  <si>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</si>
  <si>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</si>
  <si>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</si>
  <si>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</si>
  <si>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</si>
  <si>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</si>
  <si>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</si>
  <si>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</si>
  <si>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</si>
  <si>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</si>
  <si>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</si>
  <si>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</si>
  <si>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</si>
  <si>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</si>
  <si>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</si>
  <si>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</si>
  <si>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</si>
  <si>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</si>
  <si>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</si>
  <si>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</si>
  <si>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</si>
  <si>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</si>
  <si>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</si>
  <si>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</si>
  <si>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</si>
  <si>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</si>
  <si>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</si>
  <si>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</si>
  <si>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</si>
  <si>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</si>
  <si>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</si>
  <si>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</si>
  <si>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</si>
  <si>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</si>
  <si>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</si>
  <si>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</si>
  <si>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</si>
  <si>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</si>
  <si>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</si>
  <si>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</si>
  <si>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</si>
  <si>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</si>
  <si>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</si>
  <si>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</si>
  <si>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</si>
  <si>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</si>
  <si>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</si>
  <si>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</si>
  <si>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</si>
  <si>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</si>
  <si>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</si>
  <si>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</si>
  <si>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</si>
  <si>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</si>
  <si>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</si>
  <si>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</si>
  <si>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</si>
  <si>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</si>
  <si>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</si>
  <si>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</si>
  <si>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</si>
  <si>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</si>
  <si>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</si>
  <si>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</si>
  <si>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</si>
  <si>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</si>
  <si>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</si>
  <si>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</si>
  <si>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</si>
  <si>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</si>
  <si>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</si>
  <si>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</si>
  <si>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</si>
  <si>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</si>
  <si>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</si>
  <si>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</si>
  <si>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</si>
  <si>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</si>
  <si>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</si>
  <si>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</si>
  <si>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</si>
  <si>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</si>
  <si>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</si>
  <si>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</si>
  <si>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</si>
  <si>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</si>
  <si>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</si>
  <si>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</si>
  <si>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</si>
  <si>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</si>
  <si>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</si>
  <si>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</si>
  <si>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</si>
  <si>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</si>
  <si>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</si>
  <si>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</si>
  <si>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</si>
  <si>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</si>
  <si>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</si>
  <si>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</si>
  <si>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</si>
  <si>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</si>
  <si>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</si>
  <si>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</si>
  <si>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</si>
  <si>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</si>
  <si>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</si>
  <si>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</si>
  <si>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</si>
  <si>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</si>
  <si>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</si>
  <si>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</si>
  <si>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</si>
  <si>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</si>
  <si>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</si>
  <si>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</si>
  <si>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</si>
  <si>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</si>
  <si>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</si>
  <si>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</si>
  <si>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</si>
  <si>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</si>
  <si>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</si>
  <si>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</si>
  <si>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</si>
  <si>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</si>
  <si>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</si>
  <si>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</si>
  <si>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</si>
  <si>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</si>
  <si>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</si>
  <si>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</si>
  <si>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</si>
  <si>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</si>
  <si>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</si>
  <si>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</si>
  <si>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</si>
  <si>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</si>
  <si>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</si>
  <si>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</si>
  <si>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</si>
  <si>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</si>
  <si>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</si>
  <si>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</si>
  <si>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</si>
  <si>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</si>
  <si>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</si>
  <si>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</si>
  <si>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</si>
  <si>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</si>
  <si>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</si>
  <si>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</si>
  <si>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</si>
  <si>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</si>
  <si>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</si>
  <si>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</si>
  <si>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</si>
  <si>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</si>
  <si>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</si>
  <si>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</si>
  <si>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</si>
  <si>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</si>
  <si>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</si>
  <si>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</si>
  <si>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</si>
  <si>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</si>
  <si>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</si>
  <si>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</si>
  <si>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</si>
  <si>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</si>
  <si>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</si>
  <si>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</si>
  <si>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</si>
  <si>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</si>
  <si>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</si>
  <si>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</si>
  <si>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</si>
  <si>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</si>
  <si>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</si>
  <si>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</si>
  <si>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</si>
  <si>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</si>
  <si>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</si>
  <si>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</si>
  <si>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</si>
  <si>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</si>
  <si>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</si>
  <si>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</si>
  <si>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</si>
  <si>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</si>
  <si>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</si>
  <si>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</si>
  <si>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</si>
  <si>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</si>
  <si>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</si>
  <si>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</si>
  <si>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</si>
  <si>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</si>
  <si>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</si>
  <si>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</si>
  <si>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</si>
  <si>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</si>
  <si>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</si>
  <si>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</si>
  <si>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</si>
  <si>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</si>
  <si>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</si>
  <si>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</si>
  <si>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</si>
  <si>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</si>
  <si>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</si>
  <si>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</si>
  <si>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</si>
  <si>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</si>
  <si>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</si>
  <si>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</si>
  <si>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</si>
  <si>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</si>
  <si>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</si>
  <si>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</si>
  <si>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</si>
  <si>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</si>
  <si>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</si>
  <si>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</si>
  <si>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</si>
  <si>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</si>
  <si>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</si>
  <si>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</si>
  <si>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</si>
  <si>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</si>
  <si>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</si>
  <si>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</si>
  <si>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</si>
  <si>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</si>
  <si>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</si>
  <si>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</si>
  <si>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</si>
  <si>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</si>
  <si>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</si>
  <si>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</si>
  <si>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</si>
  <si>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</si>
  <si>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</si>
  <si>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</si>
  <si>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</si>
  <si>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</si>
  <si>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</si>
  <si>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</si>
  <si>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</si>
  <si>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</si>
  <si>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</si>
  <si>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</si>
  <si>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</si>
  <si>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</si>
  <si>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</si>
  <si>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</si>
  <si>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</si>
  <si>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</si>
  <si>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</si>
  <si>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</si>
  <si>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</si>
  <si>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</si>
  <si>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</si>
  <si>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</si>
  <si>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</si>
  <si>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</si>
  <si>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</si>
  <si>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</si>
  <si>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</si>
  <si>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</si>
  <si>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</si>
  <si>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</si>
  <si>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</si>
  <si>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</si>
  <si>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</si>
  <si>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</si>
  <si>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</si>
  <si>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</si>
  <si>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</si>
  <si>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</si>
  <si>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</si>
  <si>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</si>
  <si>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</si>
  <si>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</si>
  <si>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</si>
  <si>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</si>
  <si>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</si>
  <si>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</si>
  <si>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</si>
  <si>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</si>
  <si>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</si>
  <si>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</si>
  <si>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</si>
  <si>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</si>
  <si>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</si>
  <si>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</si>
  <si>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</si>
  <si>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</si>
  <si>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</si>
  <si>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</si>
  <si>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</si>
  <si>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</si>
  <si>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</si>
  <si>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</si>
  <si>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</si>
  <si>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</si>
  <si>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</si>
  <si>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</si>
  <si>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</si>
  <si>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</si>
  <si>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</si>
  <si>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</si>
  <si>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</si>
  <si>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</si>
  <si>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</si>
  <si>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</si>
  <si>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</si>
  <si>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</si>
  <si>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</si>
  <si>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</si>
  <si>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</si>
  <si>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</si>
  <si>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</si>
  <si>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</si>
  <si>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</si>
  <si>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</si>
  <si>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</si>
  <si>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</si>
  <si>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</si>
  <si>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</si>
  <si>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</si>
  <si>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</si>
  <si>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</si>
  <si>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</si>
  <si>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</si>
  <si>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</si>
  <si>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</si>
  <si>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</si>
  <si>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</si>
  <si>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</si>
  <si>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</si>
  <si>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</si>
  <si>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</si>
  <si>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</si>
  <si>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</si>
  <si>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</si>
  <si>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</si>
  <si>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</si>
  <si>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</si>
  <si>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</si>
  <si>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</si>
  <si>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</si>
  <si>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</si>
  <si>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</si>
  <si>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</si>
  <si>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</si>
  <si>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</si>
  <si>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</si>
  <si>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</si>
  <si>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</si>
  <si>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</si>
  <si>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</si>
  <si>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</si>
  <si>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</si>
  <si>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</si>
  <si>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</si>
  <si>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</si>
  <si>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</si>
  <si>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</si>
  <si>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</si>
  <si>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</si>
  <si>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</si>
  <si>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</si>
  <si>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</si>
  <si>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</si>
  <si>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</si>
  <si>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</si>
  <si>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</si>
  <si>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</si>
  <si>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</si>
  <si>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</si>
  <si>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</si>
  <si>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</si>
  <si>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</si>
  <si>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</si>
  <si>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</si>
  <si>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</si>
  <si>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</si>
  <si>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</si>
  <si>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</si>
  <si>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</si>
  <si>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</si>
  <si>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</si>
  <si>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</si>
  <si>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</si>
  <si>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</si>
  <si>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</si>
  <si>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</si>
  <si>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</si>
  <si>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</si>
  <si>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</si>
  <si>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</si>
  <si>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</si>
  <si>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</si>
  <si>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</si>
  <si>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</si>
  <si>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</si>
  <si>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</si>
  <si>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</si>
  <si>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</si>
  <si>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</si>
  <si>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</si>
  <si>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</si>
  <si>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</si>
  <si>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</si>
  <si>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</si>
  <si>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</si>
  <si>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</si>
  <si>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</si>
  <si>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</si>
  <si>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</si>
  <si>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</si>
  <si>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</si>
  <si>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</si>
  <si>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</si>
  <si>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</si>
  <si>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</si>
  <si>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</si>
  <si>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</si>
  <si>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</si>
  <si>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</si>
  <si>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</si>
  <si>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</si>
  <si>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</si>
  <si>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</si>
  <si>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</si>
  <si>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</si>
  <si>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</si>
  <si>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</si>
  <si>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</si>
  <si>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</si>
  <si>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</si>
  <si>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</si>
  <si>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</si>
  <si>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</si>
  <si>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</si>
  <si>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</si>
  <si>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</si>
  <si>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</si>
  <si>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</si>
  <si>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</si>
  <si>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</si>
  <si>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</si>
  <si>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</si>
  <si>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</si>
  <si>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</si>
  <si>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</si>
  <si>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</si>
  <si>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</si>
  <si>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</si>
  <si>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</si>
  <si>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</si>
  <si>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</si>
  <si>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</si>
  <si>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</si>
  <si>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</si>
  <si>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</si>
  <si>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</si>
  <si>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</si>
  <si>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</si>
  <si>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</si>
  <si>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</si>
  <si>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</si>
  <si>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</si>
  <si>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</si>
  <si>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</si>
  <si>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</si>
  <si>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</si>
  <si>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</si>
  <si>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</si>
  <si>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</si>
  <si>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</si>
  <si>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</si>
  <si>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</si>
  <si>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</si>
  <si>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</si>
  <si>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</si>
  <si>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</si>
  <si>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</si>
  <si>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</si>
  <si>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</si>
  <si>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</si>
  <si>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</si>
  <si>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</si>
  <si>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</si>
  <si>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</si>
  <si>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</si>
  <si>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</si>
  <si>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</si>
  <si>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</si>
  <si>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</si>
  <si>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</si>
  <si>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</si>
  <si>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</si>
  <si>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</si>
  <si>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</si>
  <si>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</si>
  <si>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</si>
  <si>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</si>
  <si>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</si>
  <si>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</si>
  <si>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</si>
  <si>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</si>
  <si>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</si>
  <si>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</si>
  <si>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</si>
  <si>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</si>
  <si>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</si>
  <si>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</si>
  <si>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</si>
  <si>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</si>
  <si>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</si>
  <si>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</si>
  <si>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</si>
  <si>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</si>
  <si>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</si>
  <si>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</si>
  <si>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</si>
  <si>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</si>
  <si>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</si>
  <si>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</si>
  <si>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</si>
  <si>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</si>
  <si>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</si>
  <si>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</si>
  <si>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</si>
  <si>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</si>
  <si>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</si>
  <si>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</si>
  <si>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</si>
  <si>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</si>
  <si>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</si>
  <si>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</si>
  <si>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</si>
  <si>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</si>
  <si>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</si>
  <si>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</si>
  <si>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</si>
  <si>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</si>
  <si>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</si>
  <si>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</si>
  <si>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</si>
  <si>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</si>
  <si>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</si>
  <si>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</si>
  <si>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</si>
  <si>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</si>
  <si>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</si>
  <si>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</si>
  <si>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</si>
  <si>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</si>
  <si>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</si>
  <si>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</si>
  <si>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</si>
  <si>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</si>
  <si>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</si>
  <si>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</si>
  <si>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</si>
  <si>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</si>
  <si>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</si>
  <si>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</si>
  <si>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</si>
  <si>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</si>
  <si>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</si>
  <si>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</si>
  <si>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</si>
  <si>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</si>
  <si>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</si>
  <si>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</si>
  <si>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</si>
  <si>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</si>
  <si>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</si>
  <si>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</si>
  <si>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</si>
  <si>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</si>
  <si>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</si>
  <si>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</si>
  <si>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</si>
  <si>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</si>
  <si>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</si>
  <si>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</si>
  <si>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</si>
  <si>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</si>
  <si>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</si>
  <si>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</si>
  <si>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</si>
  <si>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</si>
  <si>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</si>
  <si>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</si>
  <si>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</si>
  <si>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</si>
  <si>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</si>
  <si>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</si>
  <si>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</si>
  <si>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</si>
  <si>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</si>
  <si>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</si>
  <si>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</si>
  <si>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</si>
  <si>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</si>
  <si>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</si>
  <si>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</si>
  <si>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</si>
  <si>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</si>
  <si>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</si>
  <si>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</si>
  <si>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</si>
  <si>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</si>
  <si>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</si>
  <si>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</si>
  <si>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</si>
  <si>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</si>
  <si>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</si>
  <si>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</si>
  <si>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</si>
  <si>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</si>
  <si>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</si>
  <si>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</si>
  <si>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</si>
  <si>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</si>
  <si>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</si>
  <si>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</si>
  <si>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</si>
  <si>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</si>
  <si>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</si>
  <si>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</si>
  <si>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</si>
  <si>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</si>
  <si>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</si>
  <si>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</si>
  <si>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</si>
  <si>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</si>
  <si>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</si>
  <si>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</si>
  <si>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</si>
  <si>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</si>
  <si>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</si>
  <si>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</si>
  <si>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</si>
  <si>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</si>
  <si>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</si>
  <si>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</si>
  <si>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</si>
  <si>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</si>
  <si>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</si>
  <si>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</si>
  <si>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</si>
  <si>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</si>
  <si>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</si>
  <si>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</si>
  <si>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</si>
  <si>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</si>
  <si>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</si>
  <si>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</si>
  <si>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</si>
  <si>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</si>
  <si>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</si>
  <si>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</si>
  <si>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</si>
  <si>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</si>
  <si>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</si>
  <si>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</si>
  <si>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</si>
  <si>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</si>
  <si>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</si>
  <si>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</si>
  <si>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</si>
  <si>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</si>
  <si>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</si>
  <si>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</si>
  <si>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</si>
  <si>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</si>
  <si>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</si>
  <si>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</si>
  <si>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</si>
  <si>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</si>
  <si>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</si>
  <si>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</si>
  <si>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</si>
  <si>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</si>
  <si>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</si>
  <si>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</si>
  <si>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</si>
  <si>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</si>
  <si>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</si>
  <si>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</si>
  <si>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</si>
  <si>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</si>
  <si>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</si>
  <si>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</si>
  <si>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</si>
  <si>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</si>
  <si>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</si>
  <si>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</si>
  <si>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</si>
  <si>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</si>
  <si>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</si>
  <si>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</si>
  <si>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</si>
  <si>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</si>
  <si>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</si>
  <si>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</si>
  <si>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</si>
  <si>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</si>
  <si>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</si>
  <si>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</si>
  <si>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</si>
  <si>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</si>
  <si>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</si>
  <si>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</si>
  <si>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</si>
  <si>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</si>
  <si>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</si>
  <si>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</si>
  <si>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</si>
  <si>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</si>
  <si>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</si>
  <si>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</si>
  <si>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</si>
  <si>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</si>
  <si>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</si>
  <si>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</si>
  <si>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</si>
  <si>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</si>
  <si>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</si>
  <si>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</si>
  <si>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</si>
  <si>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</si>
  <si>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</si>
  <si>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</si>
  <si>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</si>
  <si>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</si>
  <si>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</si>
  <si>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</si>
  <si>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</si>
  <si>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</si>
  <si>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</si>
  <si>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</si>
  <si>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</si>
  <si>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</si>
  <si>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</si>
  <si>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</si>
  <si>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</si>
  <si>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</si>
  <si>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</si>
  <si>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</si>
  <si>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</si>
  <si>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</si>
  <si>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</si>
  <si>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</si>
  <si>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</si>
  <si>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</si>
  <si>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</si>
  <si>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</si>
  <si>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</si>
  <si>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</si>
  <si>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</si>
  <si>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</si>
  <si>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</si>
  <si>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</si>
  <si>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</si>
  <si>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</si>
  <si>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</si>
  <si>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</si>
  <si>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</si>
  <si>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</si>
  <si>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</si>
  <si>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</si>
  <si>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</si>
  <si>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</si>
  <si>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</si>
  <si>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</si>
  <si>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</si>
  <si>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</si>
  <si>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</si>
  <si>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</si>
  <si>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</si>
  <si>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</si>
  <si>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</si>
  <si>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</si>
  <si>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</si>
  <si>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</si>
  <si>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</si>
  <si>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</si>
  <si>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</si>
  <si>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</si>
  <si>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</si>
  <si>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</si>
  <si>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</si>
  <si>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</si>
  <si>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</si>
  <si>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</si>
  <si>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</si>
  <si>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</si>
  <si>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</si>
  <si>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</si>
  <si>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</si>
  <si>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</si>
  <si>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</si>
  <si>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</si>
  <si>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</si>
  <si>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</si>
  <si>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</si>
  <si>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</si>
  <si>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</si>
  <si>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</si>
  <si>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</si>
  <si>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</si>
  <si>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</si>
  <si>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</si>
  <si>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</si>
  <si>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</si>
  <si>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</si>
  <si>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</si>
  <si>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</si>
  <si>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</si>
  <si>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</si>
  <si>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</si>
  <si>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</si>
  <si>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</si>
  <si>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</si>
  <si>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</si>
  <si>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</si>
  <si>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</si>
  <si>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</si>
  <si>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</si>
  <si>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</si>
  <si>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</si>
  <si>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</si>
  <si>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</si>
  <si>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</si>
  <si>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</si>
  <si>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</si>
  <si>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</si>
  <si>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</si>
  <si>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</si>
  <si>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</si>
  <si>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</si>
  <si>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</si>
  <si>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</si>
  <si>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</si>
  <si>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</si>
  <si>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</si>
  <si>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</si>
  <si>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</si>
  <si>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</si>
  <si>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</si>
  <si>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</si>
  <si>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</si>
  <si>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</si>
  <si>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</si>
  <si>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</si>
  <si>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</si>
  <si>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</si>
  <si>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</si>
  <si>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</si>
  <si>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</si>
  <si>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</si>
  <si>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</si>
  <si>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</si>
  <si>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</si>
  <si>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</si>
  <si>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</si>
  <si>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</si>
  <si>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</si>
  <si>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</si>
  <si>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</si>
  <si>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</si>
  <si>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</si>
  <si>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</si>
  <si>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</si>
  <si>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</si>
  <si>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</si>
  <si>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</si>
  <si>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</si>
  <si>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</si>
  <si>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</si>
  <si>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</si>
  <si>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</si>
  <si>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</si>
  <si>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</si>
  <si>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</si>
  <si>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</si>
  <si>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</si>
  <si>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</si>
  <si>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</si>
  <si>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</si>
  <si>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</si>
  <si>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</si>
  <si>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</si>
  <si>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</si>
  <si>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</si>
  <si>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</si>
  <si>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</si>
  <si>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</si>
  <si>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</si>
  <si>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</si>
  <si>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</si>
  <si>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</si>
  <si>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</si>
  <si>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</si>
  <si>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</si>
  <si>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</si>
  <si>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</si>
  <si>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</si>
  <si>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</si>
  <si>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</si>
  <si>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</si>
  <si>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</si>
  <si>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</si>
  <si>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</si>
  <si>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</si>
  <si>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</si>
  <si>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</si>
  <si>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</si>
  <si>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</si>
  <si>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</si>
  <si>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</si>
  <si>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</si>
  <si>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</si>
  <si>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</si>
  <si>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</si>
  <si>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</si>
  <si>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</si>
  <si>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</si>
  <si>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</si>
  <si>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</si>
  <si>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</si>
  <si>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</si>
  <si>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</si>
  <si>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</si>
  <si>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</si>
  <si>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</si>
  <si>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</si>
  <si>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</si>
  <si>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</si>
  <si>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</si>
  <si>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</si>
  <si>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</si>
  <si>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</si>
  <si>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</si>
  <si>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</si>
  <si>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</si>
  <si>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</si>
  <si>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</si>
  <si>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</si>
  <si>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</si>
  <si>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</si>
  <si>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</si>
  <si>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</si>
  <si>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</si>
  <si>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</si>
  <si>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</si>
  <si>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</si>
  <si>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</si>
  <si>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</si>
  <si>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</si>
  <si>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</si>
  <si>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</si>
  <si>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</si>
  <si>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</si>
  <si>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</si>
  <si>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</si>
  <si>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</si>
  <si>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</si>
  <si>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</si>
  <si>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</si>
  <si>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</si>
  <si>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</si>
  <si>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</si>
  <si>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</si>
  <si>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</si>
  <si>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</si>
  <si>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</si>
  <si>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</si>
  <si>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</si>
  <si>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</si>
  <si>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</si>
  <si>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</si>
  <si>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</si>
  <si>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</si>
  <si>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</si>
  <si>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</si>
  <si>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</si>
  <si>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</si>
  <si>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</si>
  <si>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</si>
  <si>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</si>
  <si>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</si>
  <si>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</si>
  <si>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</si>
  <si>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</si>
  <si>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</si>
  <si>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</si>
  <si>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</si>
  <si>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</si>
  <si>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</si>
  <si>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</si>
  <si>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</si>
  <si>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</si>
  <si>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</si>
  <si>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</si>
  <si>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</si>
  <si>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</si>
  <si>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</si>
  <si>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</si>
  <si>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</si>
  <si>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</si>
  <si>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</si>
  <si>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</si>
  <si>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</si>
  <si>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</si>
  <si>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</si>
  <si>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</si>
  <si>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</si>
  <si>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</si>
  <si>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</si>
  <si>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</si>
  <si>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</si>
  <si>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</si>
  <si>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</si>
  <si>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</si>
  <si>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</si>
  <si>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</si>
  <si>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</si>
  <si>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</si>
  <si>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</si>
  <si>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</si>
  <si>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</si>
  <si>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</si>
  <si>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</si>
  <si>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</si>
  <si>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</si>
  <si>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</si>
  <si>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</si>
  <si>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</si>
  <si>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</si>
  <si>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</si>
  <si>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</si>
  <si>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</si>
  <si>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</si>
  <si>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</si>
  <si>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</si>
  <si>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</si>
  <si>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</si>
  <si>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</si>
  <si>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</si>
  <si>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</si>
  <si>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</si>
  <si>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</si>
  <si>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</si>
  <si>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</si>
  <si>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</si>
  <si>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</si>
  <si>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</si>
  <si>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</si>
  <si>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</si>
  <si>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</si>
  <si>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</si>
  <si>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</si>
  <si>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</si>
  <si>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</si>
  <si>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</si>
  <si>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</si>
  <si>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</si>
  <si>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</si>
  <si>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</si>
  <si>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</si>
  <si>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</si>
  <si>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</si>
  <si>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</si>
  <si>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</si>
  <si>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</si>
  <si>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</si>
  <si>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</si>
  <si>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</si>
  <si>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</si>
  <si>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</si>
  <si>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</si>
  <si>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</si>
  <si>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</si>
  <si>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</si>
  <si>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</si>
  <si>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</si>
  <si>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</si>
  <si>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</si>
  <si>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</si>
  <si>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</si>
  <si>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</si>
  <si>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</si>
  <si>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</si>
  <si>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</si>
  <si>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</si>
  <si>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</si>
  <si>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</si>
  <si>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</si>
  <si>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</si>
  <si>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</si>
  <si>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</si>
  <si>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</si>
  <si>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</si>
  <si>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</si>
  <si>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</si>
  <si>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</si>
  <si>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</si>
  <si>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</si>
  <si>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</si>
  <si>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</si>
  <si>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</si>
  <si>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</si>
  <si>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</si>
  <si>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</si>
  <si>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</si>
  <si>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</si>
  <si>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</si>
  <si>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</si>
  <si>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</si>
  <si>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</si>
  <si>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</si>
  <si>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</si>
  <si>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</si>
  <si>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</si>
  <si>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</si>
  <si>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</si>
  <si>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</si>
  <si>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</si>
  <si>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</si>
  <si>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</si>
  <si>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</si>
  <si>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</si>
  <si>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</si>
  <si>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</si>
  <si>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</si>
  <si>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</si>
  <si>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</si>
  <si>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</si>
  <si>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</si>
  <si>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</si>
  <si>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</si>
  <si>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</si>
  <si>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</si>
  <si>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</si>
  <si>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</si>
  <si>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</si>
  <si>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</si>
  <si>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</si>
  <si>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</si>
  <si>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</si>
  <si>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</si>
  <si>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</si>
  <si>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</si>
  <si>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</si>
  <si>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</si>
  <si>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</si>
  <si>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</si>
  <si>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</si>
  <si>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</si>
  <si>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</si>
  <si>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</si>
  <si>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</si>
  <si>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</si>
  <si>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</si>
  <si>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</si>
  <si>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</si>
  <si>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</si>
  <si>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</si>
  <si>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</si>
  <si>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</si>
  <si>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</si>
  <si>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</si>
  <si>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</si>
  <si>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</si>
  <si>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</si>
  <si>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</si>
  <si>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</si>
  <si>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</si>
  <si>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</si>
  <si>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</si>
  <si>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</si>
  <si>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</si>
  <si>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</si>
  <si>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</si>
  <si>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</si>
  <si>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</si>
  <si>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</si>
  <si>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</si>
  <si>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</si>
  <si>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</si>
  <si>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</si>
  <si>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</si>
  <si>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</si>
  <si>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</si>
  <si>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</si>
  <si>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</si>
  <si>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</si>
  <si>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</si>
  <si>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</si>
  <si>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</si>
  <si>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</si>
  <si>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</si>
  <si>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</si>
  <si>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</si>
  <si>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</si>
  <si>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</si>
  <si>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</si>
  <si>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</si>
  <si>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</si>
  <si>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</si>
  <si>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</si>
  <si>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</si>
  <si>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</si>
  <si>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</si>
  <si>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</si>
  <si>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</si>
  <si>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</si>
  <si>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</si>
  <si>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</si>
  <si>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</si>
  <si>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</si>
  <si>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</si>
  <si>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</si>
  <si>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</si>
  <si>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</si>
  <si>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</si>
  <si>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</si>
  <si>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</si>
  <si>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</si>
  <si>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</si>
  <si>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</si>
  <si>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</si>
  <si>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</si>
  <si>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</si>
  <si>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</si>
  <si>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</si>
  <si>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</si>
  <si>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</si>
  <si>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</si>
  <si>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</si>
  <si>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</si>
  <si>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</si>
  <si>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</si>
  <si>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</si>
  <si>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</si>
  <si>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</si>
  <si>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</si>
  <si>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</si>
  <si>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</si>
  <si>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</si>
  <si>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</si>
  <si>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</si>
  <si>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</si>
  <si>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</si>
  <si>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</si>
  <si>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</si>
  <si>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</si>
  <si>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</si>
  <si>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</si>
  <si>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</si>
  <si>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</si>
  <si>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</si>
  <si>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</si>
  <si>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</si>
  <si>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</si>
  <si>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</si>
  <si>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</si>
  <si>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</si>
  <si>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</si>
  <si>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</si>
  <si>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</si>
  <si>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</si>
  <si>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</si>
  <si>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</si>
  <si>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</si>
  <si>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</si>
  <si>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</si>
  <si>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</si>
  <si>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</si>
  <si>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</si>
  <si>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</si>
  <si>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</si>
  <si>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</si>
  <si>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</si>
  <si>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</si>
  <si>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</si>
  <si>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</si>
  <si>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</si>
  <si>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</si>
  <si>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</si>
  <si>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</si>
  <si>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</si>
  <si>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</si>
  <si>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</si>
  <si>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</si>
  <si>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</si>
  <si>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</si>
  <si>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</si>
  <si>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</si>
  <si>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</si>
  <si>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</si>
  <si>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</si>
  <si>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</si>
  <si>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</si>
  <si>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</si>
  <si>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</si>
  <si>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</si>
  <si>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</si>
  <si>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</si>
  <si>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</si>
  <si>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</si>
  <si>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</si>
  <si>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</si>
  <si>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</si>
  <si>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</si>
  <si>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</si>
  <si>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</si>
  <si>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</si>
  <si>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</si>
  <si>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</si>
  <si>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</si>
  <si>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</si>
  <si>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</si>
  <si>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</si>
  <si>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</si>
  <si>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</si>
  <si>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</si>
  <si>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</si>
  <si>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</si>
  <si>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</si>
  <si>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</si>
  <si>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</si>
  <si>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</si>
  <si>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</si>
  <si>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</si>
  <si>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</si>
  <si>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</si>
  <si>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</si>
  <si>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</si>
  <si>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</si>
  <si>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</si>
  <si>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</si>
  <si>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</si>
  <si>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</si>
  <si>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</si>
  <si>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</si>
  <si>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</si>
  <si>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</si>
  <si>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</si>
  <si>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</si>
  <si>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</si>
  <si>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</si>
  <si>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</si>
  <si>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</si>
  <si>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</si>
  <si>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</si>
  <si>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</si>
  <si>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</si>
  <si>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</si>
  <si>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</si>
  <si>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</si>
  <si>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</si>
  <si>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</si>
  <si>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</si>
  <si>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</si>
  <si>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</si>
  <si>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</si>
  <si>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</si>
  <si>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</si>
  <si>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</si>
  <si>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</si>
  <si>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</si>
  <si>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</si>
  <si>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</si>
  <si>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</si>
  <si>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</si>
  <si>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</si>
  <si>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</si>
  <si>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</si>
  <si>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</si>
  <si>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</si>
  <si>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</si>
  <si>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</si>
  <si>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</si>
  <si>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</si>
  <si>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</si>
  <si>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</si>
  <si>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</si>
  <si>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</si>
  <si>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</si>
  <si>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</si>
  <si>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</si>
  <si>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</si>
  <si>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</si>
  <si>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</si>
  <si>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</si>
  <si>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</si>
  <si>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</si>
  <si>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</si>
  <si>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</si>
  <si>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</si>
  <si>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</si>
  <si>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</si>
  <si>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</si>
  <si>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</si>
  <si>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</si>
  <si>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</si>
  <si>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</si>
  <si>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</si>
  <si>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</si>
  <si>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</si>
  <si>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</si>
  <si>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</si>
  <si>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</si>
  <si>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</si>
  <si>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</si>
  <si>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</si>
  <si>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</si>
  <si>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</si>
  <si>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</si>
  <si>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</si>
  <si>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</si>
  <si>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</si>
  <si>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</si>
  <si>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</si>
  <si>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</si>
  <si>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</si>
  <si>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</si>
  <si>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</si>
  <si>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</si>
  <si>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</si>
  <si>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</si>
  <si>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</si>
  <si>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</si>
  <si>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</si>
  <si>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</si>
  <si>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</si>
  <si>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</si>
  <si>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</si>
  <si>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</si>
  <si>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</si>
  <si>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</si>
  <si>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</si>
  <si>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</si>
  <si>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</si>
  <si>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</si>
  <si>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</si>
  <si>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</si>
  <si>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</si>
  <si>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</si>
  <si>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</si>
  <si>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</si>
  <si>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</si>
  <si>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</si>
  <si>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</si>
  <si>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</si>
  <si>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</si>
  <si>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</si>
  <si>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</si>
  <si>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</si>
  <si>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</si>
  <si>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</si>
  <si>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</si>
  <si>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</si>
  <si>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</si>
  <si>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</si>
  <si>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</si>
  <si>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</si>
  <si>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</si>
  <si>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</si>
  <si>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</si>
  <si>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</si>
  <si>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</si>
  <si>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</si>
  <si>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</si>
  <si>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</si>
  <si>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</si>
  <si>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</si>
  <si>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</si>
  <si>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</si>
  <si>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</si>
  <si>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</si>
  <si>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</si>
  <si>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</si>
  <si>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</si>
  <si>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</si>
  <si>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</si>
  <si>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</si>
  <si>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</si>
  <si>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</si>
  <si>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</si>
  <si>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</si>
  <si>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</si>
  <si>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</si>
  <si>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</si>
  <si>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</si>
  <si>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</si>
  <si>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</si>
  <si>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</si>
  <si>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</si>
  <si>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</si>
  <si>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</si>
  <si>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</si>
  <si>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</si>
  <si>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</si>
  <si>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</si>
  <si>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</si>
  <si>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</si>
  <si>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</si>
  <si>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</si>
  <si>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</si>
  <si>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</si>
  <si>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</si>
  <si>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</si>
  <si>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</si>
  <si>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</si>
  <si>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</si>
  <si>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</si>
  <si>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</si>
  <si>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</si>
  <si>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</si>
  <si>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</si>
  <si>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</si>
  <si>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</si>
  <si>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</si>
  <si>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</si>
  <si>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</si>
  <si>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</si>
  <si>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</si>
  <si>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</si>
  <si>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</si>
  <si>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</si>
  <si>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</si>
  <si>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</si>
  <si>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</si>
  <si>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</si>
  <si>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</si>
  <si>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</si>
  <si>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</si>
  <si>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</si>
  <si>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</si>
  <si>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</si>
  <si>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</si>
  <si>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</si>
  <si>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</si>
  <si>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</si>
  <si>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</si>
  <si>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</si>
  <si>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</si>
  <si>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</si>
  <si>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</si>
  <si>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</si>
  <si>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</si>
  <si>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</si>
  <si>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</si>
  <si>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</si>
  <si>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</si>
  <si>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</si>
  <si>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</si>
  <si>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</si>
  <si>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</si>
  <si>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</si>
  <si>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</si>
  <si>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</si>
  <si>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</si>
  <si>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</si>
  <si>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</si>
  <si>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</si>
  <si>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</si>
  <si>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</si>
  <si>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</si>
  <si>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</si>
  <si>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</si>
  <si>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</si>
  <si>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</si>
  <si>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</si>
  <si>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</si>
  <si>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</si>
  <si>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</si>
  <si>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</si>
  <si>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</si>
  <si>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</si>
  <si>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</si>
  <si>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</si>
  <si>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</si>
  <si>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</si>
  <si>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</si>
  <si>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</si>
  <si>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</si>
  <si>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</si>
  <si>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</si>
  <si>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</si>
  <si>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</si>
  <si>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</si>
  <si>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</si>
  <si>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</si>
  <si>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</si>
  <si>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</si>
  <si>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</si>
  <si>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</si>
  <si>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</si>
  <si>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</si>
  <si>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</si>
  <si>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</si>
  <si>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</si>
  <si>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</si>
  <si>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</si>
  <si>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</si>
  <si>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</si>
  <si>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</si>
  <si>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</si>
  <si>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</si>
  <si>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</si>
  <si>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</si>
  <si>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</si>
  <si>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</si>
  <si>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</si>
  <si>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</si>
  <si>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</si>
  <si>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</si>
  <si>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</si>
  <si>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</si>
  <si>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</si>
  <si>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</si>
  <si>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</si>
  <si>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</si>
  <si>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</si>
  <si>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</si>
  <si>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</si>
  <si>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</si>
  <si>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</si>
  <si>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</si>
  <si>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</si>
  <si>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</si>
  <si>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</si>
  <si>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</si>
  <si>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</si>
  <si>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</si>
  <si>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</si>
  <si>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</si>
  <si>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</si>
  <si>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</si>
  <si>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</si>
  <si>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</si>
  <si>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</si>
  <si>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</si>
  <si>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</si>
  <si>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</si>
  <si>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</si>
  <si>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</si>
  <si>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</si>
  <si>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</si>
  <si>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</si>
  <si>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</si>
  <si>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</si>
  <si>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</si>
  <si>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</si>
  <si>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</si>
  <si>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</si>
  <si>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</si>
  <si>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</si>
  <si>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</si>
  <si>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</si>
  <si>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</si>
  <si>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</si>
  <si>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</si>
  <si>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</si>
  <si>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</si>
  <si>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</si>
  <si>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</si>
  <si>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</si>
  <si>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</si>
  <si>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</si>
  <si>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</si>
  <si>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</si>
  <si>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</si>
  <si>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</si>
  <si>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</si>
  <si>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</si>
  <si>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</si>
  <si>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</si>
  <si>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</si>
  <si>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</si>
  <si>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</si>
  <si>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</si>
  <si>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</si>
  <si>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</si>
  <si>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</si>
  <si>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</si>
  <si>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</si>
  <si>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</si>
  <si>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</si>
  <si>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</si>
  <si>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</si>
  <si>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</si>
  <si>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</si>
  <si>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</si>
  <si>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</si>
  <si>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</si>
  <si>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</si>
  <si>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</si>
  <si>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</si>
  <si>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</si>
  <si>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</si>
  <si>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</si>
  <si>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</si>
  <si>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</si>
  <si>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</si>
  <si>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</si>
  <si>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</si>
  <si>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</si>
  <si>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</si>
  <si>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</si>
  <si>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</si>
  <si>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</si>
  <si>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</si>
  <si>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</si>
  <si>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</si>
  <si>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</si>
  <si>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</si>
  <si>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</si>
  <si>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</si>
  <si>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</si>
  <si>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</si>
  <si>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</si>
  <si>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</si>
  <si>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</si>
  <si>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</si>
  <si>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</si>
  <si>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</si>
  <si>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</si>
  <si>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</si>
  <si>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</si>
  <si>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</si>
  <si>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</si>
  <si>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</si>
  <si>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</si>
  <si>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</si>
  <si>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</si>
  <si>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</si>
  <si>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</si>
  <si>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</si>
  <si>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</si>
  <si>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</si>
  <si>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</si>
  <si>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</si>
  <si>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</si>
  <si>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</si>
  <si>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</si>
  <si>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</si>
  <si>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</si>
  <si>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</si>
  <si>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</si>
  <si>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</si>
  <si>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</si>
  <si>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</si>
  <si>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</si>
  <si>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</si>
  <si>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</si>
  <si>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</si>
  <si>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</si>
  <si>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</si>
  <si>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</si>
  <si>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</si>
  <si>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</si>
  <si>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</si>
  <si>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</si>
  <si>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</si>
  <si>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</si>
  <si>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</si>
  <si>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</si>
  <si>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</si>
  <si>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</si>
  <si>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</si>
  <si>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</si>
  <si>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</si>
  <si>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</si>
  <si>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</si>
  <si>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</si>
  <si>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</si>
  <si>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</si>
  <si>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</si>
  <si>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</si>
  <si>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</si>
  <si>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</si>
  <si>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</si>
  <si>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</si>
  <si>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</si>
  <si>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</si>
  <si>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</si>
  <si>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</si>
  <si>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</si>
  <si>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</si>
  <si>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</si>
  <si>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</si>
  <si>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</si>
  <si>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</si>
  <si>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</si>
  <si>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</si>
  <si>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</si>
  <si>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</si>
  <si>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</si>
  <si>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</si>
  <si>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</si>
  <si>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</si>
  <si>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</si>
  <si>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</si>
  <si>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</si>
  <si>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</si>
  <si>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</si>
  <si>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</si>
  <si>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</si>
  <si>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</si>
  <si>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</si>
  <si>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</si>
  <si>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</si>
  <si>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</si>
  <si>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</si>
  <si>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</si>
  <si>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</si>
  <si>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</si>
  <si>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</si>
  <si>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</si>
  <si>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</si>
  <si>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</si>
  <si>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</si>
  <si>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</si>
  <si>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</si>
  <si>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</si>
  <si>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</si>
  <si>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</si>
  <si>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</si>
  <si>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</si>
  <si>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</si>
  <si>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</si>
  <si>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</si>
  <si>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</si>
  <si>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</si>
  <si>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</si>
  <si>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</si>
  <si>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</si>
  <si>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</si>
  <si>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</si>
  <si>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</si>
  <si>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</si>
  <si>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</si>
  <si>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</si>
  <si>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</si>
  <si>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</si>
  <si>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</si>
  <si>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</si>
  <si>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</si>
  <si>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</si>
  <si>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</si>
  <si>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</si>
  <si>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</si>
  <si>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</si>
  <si>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</si>
  <si>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</si>
  <si>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</si>
  <si>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</si>
  <si>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</si>
  <si>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</si>
  <si>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</si>
  <si>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</si>
  <si>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</si>
  <si>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</si>
  <si>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</si>
  <si>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</si>
  <si>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</si>
  <si>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</si>
  <si>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</si>
  <si>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</si>
  <si>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</si>
  <si>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</si>
  <si>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</si>
  <si>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</si>
  <si>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</si>
  <si>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</si>
  <si>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</si>
  <si>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</si>
  <si>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</si>
  <si>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</si>
  <si>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</si>
  <si>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</si>
  <si>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</si>
  <si>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</si>
  <si>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</si>
  <si>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</si>
  <si>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</si>
  <si>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</si>
  <si>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</si>
  <si>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</si>
  <si>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</si>
  <si>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</si>
  <si>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</si>
  <si>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</si>
  <si>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</si>
  <si>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</si>
  <si>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</si>
  <si>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</si>
  <si>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</si>
  <si>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</si>
  <si>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</si>
  <si>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</si>
  <si>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</si>
  <si>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</si>
  <si>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</si>
  <si>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</si>
  <si>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</si>
  <si>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</si>
  <si>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</si>
  <si>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</si>
  <si>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</si>
  <si>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</si>
  <si>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</si>
  <si>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</si>
  <si>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</si>
  <si>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</si>
  <si>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</si>
  <si>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</si>
  <si>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</si>
  <si>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</si>
  <si>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</si>
  <si>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</si>
  <si>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</si>
  <si>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</si>
  <si>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</si>
  <si>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</si>
  <si>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</si>
  <si>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</si>
  <si>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</si>
  <si>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</si>
  <si>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</si>
  <si>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</si>
  <si>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</si>
  <si>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</si>
  <si>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</si>
  <si>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</si>
  <si>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</si>
  <si>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</si>
  <si>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</si>
  <si>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</si>
  <si>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</si>
  <si>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</si>
  <si>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</si>
  <si>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</si>
  <si>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</si>
  <si>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</si>
  <si>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</si>
  <si>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</si>
  <si>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</si>
  <si>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</si>
  <si>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</si>
  <si>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</si>
  <si>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</si>
  <si>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</si>
  <si>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</si>
  <si>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</si>
  <si>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</si>
  <si>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</si>
  <si>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</si>
  <si>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</si>
  <si>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</si>
  <si>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</si>
  <si>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</si>
  <si>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</si>
  <si>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</si>
  <si>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</si>
  <si>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</si>
  <si>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</si>
  <si>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</si>
  <si>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</si>
  <si>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</si>
  <si>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</si>
  <si>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</si>
  <si>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</si>
  <si>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</si>
  <si>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</si>
  <si>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</si>
  <si>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</si>
  <si>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</si>
  <si>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</si>
  <si>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</si>
  <si>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</si>
  <si>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</si>
  <si>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</si>
  <si>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</si>
  <si>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</si>
  <si>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</si>
  <si>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</si>
  <si>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</si>
  <si>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</si>
  <si>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</si>
  <si>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</si>
  <si>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</si>
  <si>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</si>
  <si>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</si>
  <si>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</si>
  <si>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</si>
  <si>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</si>
  <si>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</si>
  <si>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</si>
  <si>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</si>
  <si>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</si>
  <si>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</si>
  <si>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</si>
  <si>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</si>
  <si>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</si>
  <si>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</si>
  <si>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</si>
  <si>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</si>
  <si>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</si>
  <si>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</si>
  <si>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</si>
  <si>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</si>
  <si>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</si>
  <si>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</si>
  <si>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</si>
  <si>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</si>
  <si>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</si>
  <si>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</si>
  <si>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</si>
  <si>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</si>
  <si>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</si>
  <si>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</si>
  <si>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</si>
  <si>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</si>
  <si>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</si>
  <si>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</si>
  <si>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</si>
  <si>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</si>
  <si>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</si>
  <si>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</si>
  <si>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</si>
  <si>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</si>
  <si>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</si>
  <si>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</si>
  <si>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</si>
  <si>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</si>
  <si>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</si>
  <si>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</si>
  <si>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</si>
  <si>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</si>
  <si>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</si>
  <si>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</si>
  <si>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</si>
  <si>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</si>
  <si>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</si>
  <si>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</si>
  <si>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</si>
  <si>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</si>
  <si>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</si>
  <si>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</si>
  <si>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</si>
  <si>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</si>
  <si>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</si>
  <si>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</si>
  <si>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</si>
  <si>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</si>
  <si>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</si>
  <si>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</si>
  <si>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</si>
  <si>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</si>
  <si>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</si>
  <si>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</si>
  <si>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</si>
  <si>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</si>
  <si>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</si>
  <si>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</si>
  <si>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</si>
  <si>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</si>
  <si>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</si>
  <si>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</si>
  <si>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</si>
  <si>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</si>
  <si>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</si>
  <si>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</si>
  <si>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</si>
  <si>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</si>
  <si>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</si>
  <si>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</si>
  <si>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</si>
  <si>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</si>
  <si>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</si>
  <si>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</si>
  <si>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</si>
  <si>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</si>
  <si>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</si>
  <si>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</si>
  <si>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</si>
  <si>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</si>
  <si>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</si>
  <si>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</si>
  <si>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</si>
  <si>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</si>
  <si>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</si>
  <si>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</si>
  <si>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</si>
  <si>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</si>
  <si>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</si>
  <si>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</si>
  <si>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</si>
  <si>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</si>
  <si>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</si>
  <si>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</si>
  <si>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</si>
  <si>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</si>
  <si>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</si>
  <si>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</si>
  <si>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</si>
  <si>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</si>
  <si>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</si>
  <si>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</si>
  <si>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</si>
  <si>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</si>
  <si>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</si>
  <si>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</si>
  <si>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</si>
  <si>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</si>
  <si>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</si>
  <si>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</si>
  <si>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</si>
  <si>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</si>
  <si>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</si>
  <si>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</si>
  <si>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</si>
  <si>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</si>
  <si>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</si>
  <si>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</si>
  <si>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</si>
  <si>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</si>
  <si>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</si>
  <si>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</si>
  <si>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</si>
  <si>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</si>
  <si>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</si>
  <si>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</si>
  <si>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</si>
  <si>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</si>
  <si>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</si>
  <si>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</si>
  <si>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</si>
  <si>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</si>
  <si>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</si>
  <si>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</si>
  <si>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</si>
  <si>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</si>
  <si>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</si>
  <si>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</si>
  <si>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</si>
  <si>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</si>
  <si>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</si>
  <si>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</si>
  <si>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</si>
  <si>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</si>
  <si>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</si>
  <si>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</si>
  <si>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</si>
  <si>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</si>
  <si>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</si>
  <si>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</si>
  <si>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</si>
  <si>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</si>
  <si>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</si>
  <si>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</si>
  <si>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</si>
  <si>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</si>
  <si>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</si>
  <si>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</si>
  <si>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</si>
  <si>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</si>
  <si>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</si>
  <si>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</si>
  <si>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</si>
  <si>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</si>
  <si>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</si>
  <si>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</si>
  <si>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</si>
  <si>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</si>
  <si>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</si>
  <si>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</si>
  <si>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</si>
  <si>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</si>
  <si>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</si>
  <si>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</si>
  <si>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</si>
  <si>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</si>
  <si>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</si>
  <si>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</si>
  <si>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</si>
  <si>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</si>
  <si>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</si>
  <si>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</si>
  <si>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</si>
  <si>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</si>
  <si>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</si>
  <si>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</si>
  <si>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</si>
  <si>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</si>
  <si>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</si>
  <si>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</si>
  <si>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</si>
  <si>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</si>
  <si>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</si>
  <si>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</si>
  <si>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</si>
  <si>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</si>
  <si>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</si>
  <si>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</si>
  <si>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</si>
  <si>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</si>
  <si>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</si>
  <si>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</si>
  <si>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</si>
  <si>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</si>
  <si>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</si>
  <si>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</si>
  <si>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</si>
  <si>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</si>
  <si>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</si>
  <si>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</si>
  <si>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</si>
  <si>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</si>
  <si>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</si>
  <si>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</si>
  <si>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</si>
  <si>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</si>
  <si>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</si>
  <si>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</si>
  <si>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</si>
  <si>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</si>
  <si>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</si>
  <si>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</si>
  <si>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</si>
  <si>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</si>
  <si>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</si>
  <si>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</si>
  <si>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</si>
  <si>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</si>
  <si>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</si>
  <si>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</si>
  <si>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</si>
  <si>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</si>
  <si>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</si>
  <si>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</si>
  <si>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</si>
  <si>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</si>
  <si>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</si>
  <si>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</si>
  <si>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</si>
  <si>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</si>
  <si>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</si>
  <si>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</si>
  <si>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</si>
  <si>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</si>
  <si>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</si>
  <si>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</si>
  <si>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</si>
  <si>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</si>
  <si>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</si>
  <si>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</si>
  <si>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</si>
  <si>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</si>
  <si>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</si>
  <si>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</si>
  <si>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</si>
  <si>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</si>
  <si>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</si>
  <si>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</si>
  <si>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</si>
  <si>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</si>
  <si>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</si>
  <si>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</si>
  <si>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</si>
  <si>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</si>
  <si>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</si>
  <si>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</si>
  <si>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</si>
  <si>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</si>
  <si>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</si>
  <si>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</si>
  <si>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</si>
  <si>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</si>
  <si>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</si>
  <si>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</si>
  <si>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</si>
  <si>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</si>
  <si>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</si>
  <si>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</si>
  <si>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</si>
  <si>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</si>
  <si>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</si>
  <si>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</si>
  <si>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</si>
  <si>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</si>
  <si>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</si>
  <si>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</si>
  <si>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</si>
  <si>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</si>
  <si>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</si>
  <si>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</si>
  <si>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</si>
  <si>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</si>
  <si>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</si>
  <si>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</si>
  <si>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</si>
  <si>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</si>
  <si>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</si>
  <si>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</si>
  <si>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</si>
  <si>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</si>
  <si>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</si>
  <si>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</si>
  <si>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</si>
  <si>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</si>
  <si>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</si>
  <si>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</si>
  <si>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</si>
  <si>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</si>
  <si>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</si>
  <si>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</si>
  <si>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</si>
  <si>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</si>
  <si>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</si>
  <si>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</si>
  <si>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</si>
  <si>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</si>
  <si>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</si>
  <si>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</si>
  <si>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</si>
  <si>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</si>
  <si>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</si>
  <si>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</si>
  <si>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</si>
  <si>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</si>
  <si>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</si>
  <si>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</si>
  <si>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</si>
  <si>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</si>
  <si>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</si>
  <si>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</si>
  <si>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</si>
  <si>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</si>
  <si>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</si>
  <si>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</si>
  <si>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</si>
  <si>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</si>
  <si>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</si>
  <si>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</si>
  <si>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</si>
  <si>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</si>
  <si>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</si>
  <si>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</si>
  <si>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</si>
  <si>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</si>
  <si>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</si>
  <si>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</si>
  <si>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</si>
  <si>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</si>
  <si>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</si>
  <si>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</si>
  <si>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</si>
  <si>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</si>
  <si>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</si>
  <si>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</si>
  <si>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</si>
  <si>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</si>
  <si>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</si>
  <si>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</si>
  <si>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</si>
  <si>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</si>
  <si>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</si>
  <si>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</si>
  <si>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</si>
  <si>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</si>
  <si>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</si>
  <si>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</si>
  <si>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</si>
  <si>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</si>
  <si>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</si>
  <si>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</si>
  <si>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</si>
  <si>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</si>
  <si>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</si>
  <si>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</si>
  <si>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</si>
  <si>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</si>
  <si>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</si>
  <si>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</si>
  <si>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</si>
  <si>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</si>
  <si>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</si>
  <si>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</si>
  <si>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</si>
  <si>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</si>
  <si>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</si>
  <si>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</si>
  <si>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</si>
  <si>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</si>
  <si>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</si>
  <si>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</si>
  <si>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</si>
  <si>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</si>
  <si>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</si>
  <si>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</si>
  <si>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</si>
  <si>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</si>
  <si>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</si>
  <si>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</si>
  <si>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</si>
  <si>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</si>
  <si>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</si>
  <si>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</si>
  <si>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</si>
  <si>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</si>
  <si>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</si>
  <si>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</si>
  <si>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</si>
  <si>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</si>
  <si>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</si>
  <si>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</si>
  <si>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</si>
  <si>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</si>
  <si>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</si>
  <si>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</si>
  <si>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</si>
  <si>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</si>
  <si>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</si>
  <si>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</si>
  <si>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</si>
  <si>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</si>
  <si>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</si>
  <si>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</si>
  <si>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</si>
  <si>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</si>
  <si>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</si>
  <si>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</si>
  <si>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</si>
  <si>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</si>
  <si>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</si>
  <si>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</si>
  <si>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</si>
  <si>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</si>
  <si>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</si>
  <si>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</si>
  <si>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</si>
  <si>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</si>
  <si>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</si>
  <si>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</si>
  <si>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</si>
  <si>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</si>
  <si>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</si>
  <si>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</si>
  <si>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</si>
  <si>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</si>
  <si>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</si>
  <si>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</si>
  <si>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</si>
  <si>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</si>
  <si>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</si>
  <si>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</si>
  <si>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</si>
  <si>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</si>
  <si>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</si>
  <si>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</si>
  <si>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</si>
  <si>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</si>
  <si>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</si>
  <si>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</si>
  <si>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</si>
  <si>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</si>
  <si>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</si>
  <si>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</si>
  <si>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</si>
  <si>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</si>
  <si>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</si>
  <si>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</si>
  <si>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</si>
  <si>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</si>
  <si>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</si>
  <si>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</si>
  <si>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</si>
  <si>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</si>
  <si>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</si>
  <si>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</si>
  <si>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</si>
  <si>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</si>
  <si>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</si>
  <si>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</si>
  <si>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</si>
  <si>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</si>
  <si>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</si>
  <si>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</si>
  <si>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</si>
  <si>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</si>
  <si>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</si>
  <si>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</si>
  <si>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</si>
  <si>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</si>
  <si>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</si>
  <si>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</si>
  <si>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</si>
  <si>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</si>
  <si>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</si>
  <si>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</si>
  <si>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</si>
  <si>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</si>
  <si>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</si>
  <si>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</si>
  <si>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</si>
  <si>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</si>
  <si>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</si>
  <si>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</si>
  <si>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</si>
  <si>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</si>
  <si>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</si>
  <si>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</si>
  <si>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</si>
  <si>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</si>
  <si>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</si>
  <si>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</si>
  <si>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</si>
  <si>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</si>
  <si>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</si>
  <si>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</si>
  <si>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</si>
  <si>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</si>
  <si>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</si>
  <si>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</si>
  <si>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</si>
  <si>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</si>
  <si>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</si>
  <si>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</si>
  <si>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</si>
  <si>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</si>
  <si>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</si>
  <si>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</si>
  <si>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</si>
  <si>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</si>
  <si>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</si>
  <si>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</si>
  <si>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</si>
  <si>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</si>
  <si>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</si>
  <si>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</si>
  <si>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</si>
  <si>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</si>
  <si>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</si>
  <si>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</si>
  <si>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</si>
  <si>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</si>
  <si>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</si>
  <si>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</si>
  <si>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</si>
  <si>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</si>
  <si>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</si>
  <si>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</si>
  <si>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</si>
  <si>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</si>
  <si>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</si>
  <si>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</si>
  <si>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</si>
  <si>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</si>
  <si>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</si>
  <si>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</si>
  <si>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</si>
  <si>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</si>
  <si>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</si>
  <si>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</si>
  <si>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</si>
  <si>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</si>
  <si>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</si>
  <si>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</si>
  <si>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</si>
  <si>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</si>
  <si>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</si>
  <si>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</si>
  <si>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</si>
  <si>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</si>
  <si>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</si>
  <si>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</si>
  <si>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</si>
  <si>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</si>
  <si>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</si>
  <si>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</si>
  <si>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</si>
  <si>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</si>
  <si>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</si>
  <si>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</si>
  <si>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</si>
  <si>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</si>
  <si>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</si>
  <si>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</si>
  <si>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</si>
  <si>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</si>
  <si>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</si>
  <si>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</si>
  <si>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</si>
  <si>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</si>
  <si>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</si>
  <si>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</si>
  <si>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</si>
  <si>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</si>
  <si>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</si>
  <si>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</si>
  <si>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</si>
  <si>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</si>
  <si>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</si>
  <si>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</si>
  <si>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</si>
  <si>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</si>
  <si>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</si>
  <si>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</si>
  <si>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</si>
  <si>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</si>
  <si>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</si>
  <si>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</si>
  <si>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</si>
  <si>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</si>
  <si>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</si>
  <si>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</si>
  <si>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</si>
  <si>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</si>
  <si>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</si>
  <si>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</si>
  <si>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</si>
  <si>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</si>
  <si>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</si>
  <si>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</si>
  <si>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</si>
  <si>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</si>
  <si>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</si>
  <si>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</si>
  <si>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</si>
  <si>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</si>
  <si>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</si>
  <si>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</si>
  <si>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</si>
  <si>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</si>
  <si>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</si>
  <si>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</si>
  <si>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</si>
  <si>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</si>
  <si>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</si>
  <si>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</si>
  <si>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</si>
  <si>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</si>
  <si>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</si>
  <si>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</si>
  <si>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</si>
  <si>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</si>
  <si>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</si>
  <si>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</si>
  <si>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</si>
  <si>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</si>
  <si>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</si>
  <si>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</si>
  <si>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</si>
  <si>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</si>
  <si>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</si>
  <si>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</si>
  <si>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</si>
  <si>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</si>
  <si>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</si>
  <si>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</si>
  <si>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</si>
  <si>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</si>
  <si>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</si>
  <si>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</si>
  <si>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</si>
  <si>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</si>
  <si>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</si>
  <si>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</si>
  <si>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</si>
  <si>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</si>
  <si>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</si>
  <si>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</si>
  <si>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</si>
  <si>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</si>
  <si>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</si>
  <si>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</si>
  <si>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</si>
  <si>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</si>
  <si>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</si>
  <si>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</si>
  <si>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</si>
  <si>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</si>
  <si>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</si>
  <si>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</si>
  <si>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</si>
  <si>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</si>
  <si>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</si>
  <si>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</si>
  <si>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</si>
  <si>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</si>
  <si>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</si>
  <si>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</si>
  <si>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</si>
  <si>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</si>
  <si>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</si>
  <si>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</si>
  <si>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</si>
  <si>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</si>
  <si>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</si>
  <si>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</si>
  <si>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</si>
  <si>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</si>
  <si>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</si>
  <si>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</si>
  <si>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</si>
  <si>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</si>
  <si>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</si>
  <si>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</si>
  <si>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</si>
  <si>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</si>
  <si>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</si>
  <si>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</si>
  <si>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</si>
  <si>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</si>
  <si>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</si>
  <si>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</si>
  <si>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</si>
  <si>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</si>
  <si>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</si>
  <si>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</si>
  <si>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</si>
  <si>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</si>
  <si>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</si>
  <si>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</si>
  <si>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</si>
  <si>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</si>
  <si>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</si>
  <si>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</si>
  <si>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</si>
  <si>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</si>
  <si>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</si>
  <si>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</si>
  <si>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</si>
  <si>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</si>
  <si>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</si>
  <si>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</si>
  <si>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</si>
  <si>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</si>
  <si>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</si>
  <si>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</si>
  <si>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</si>
  <si>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</si>
  <si>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</si>
  <si>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</si>
  <si>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</si>
  <si>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</si>
  <si>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</si>
  <si>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</si>
  <si>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</si>
  <si>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</si>
  <si>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</si>
  <si>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</si>
  <si>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</si>
  <si>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</si>
  <si>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</si>
  <si>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</si>
  <si>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</si>
  <si>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</si>
  <si>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</si>
  <si>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</si>
  <si>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</si>
  <si>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</si>
  <si>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</si>
  <si>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</si>
  <si>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</si>
  <si>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</si>
  <si>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</si>
  <si>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</si>
  <si>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</si>
  <si>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</si>
  <si>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</si>
  <si>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</si>
  <si>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</si>
  <si>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</si>
  <si>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</si>
  <si>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</si>
  <si>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</si>
  <si>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</si>
  <si>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</si>
  <si>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</si>
  <si>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</si>
  <si>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</si>
  <si>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</si>
  <si>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</si>
  <si>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</si>
  <si>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</si>
  <si>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</si>
  <si>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</si>
  <si>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</si>
  <si>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</si>
  <si>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</si>
  <si>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</si>
  <si>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</si>
  <si>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</si>
  <si>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</si>
  <si>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</si>
  <si>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</si>
  <si>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</si>
  <si>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</si>
  <si>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</si>
  <si>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</si>
  <si>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</si>
  <si>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</si>
  <si>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</si>
  <si>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</si>
  <si>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</si>
  <si>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</si>
  <si>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</si>
  <si>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</si>
  <si>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</si>
  <si>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</si>
  <si>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</si>
  <si>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</si>
  <si>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</si>
  <si>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</si>
  <si>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</si>
  <si>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</si>
  <si>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</si>
  <si>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</si>
  <si>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</si>
  <si>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</si>
  <si>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</si>
  <si>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</si>
  <si>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</si>
  <si>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</si>
  <si>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</si>
  <si>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</si>
  <si>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</si>
  <si>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</si>
  <si>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</si>
  <si>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</si>
  <si>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</si>
  <si>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</si>
  <si>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</si>
  <si>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</si>
  <si>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</si>
  <si>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</si>
  <si>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</si>
  <si>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</si>
  <si>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</si>
  <si>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</si>
  <si>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</si>
  <si>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</si>
  <si>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</si>
  <si>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</si>
  <si>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</si>
  <si>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</si>
  <si>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</si>
  <si>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</si>
  <si>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</si>
  <si>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</si>
  <si>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</si>
  <si>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</si>
  <si>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</si>
  <si>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</si>
  <si>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</si>
  <si>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</si>
  <si>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</si>
  <si>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</si>
  <si>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</si>
  <si>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</si>
  <si>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</si>
  <si>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</si>
  <si>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</si>
  <si>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</si>
  <si>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</si>
  <si>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</si>
  <si>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</si>
  <si>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</si>
  <si>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</si>
  <si>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</si>
  <si>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</si>
  <si>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</si>
  <si>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</si>
  <si>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</si>
  <si>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</si>
  <si>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</si>
  <si>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</si>
  <si>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</si>
  <si>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</si>
  <si>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</si>
  <si>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</si>
  <si>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</si>
  <si>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</si>
  <si>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</si>
  <si>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</si>
  <si>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</si>
  <si>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</si>
  <si>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</si>
  <si>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</si>
  <si>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</si>
  <si>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</si>
  <si>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</si>
  <si>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</si>
  <si>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</si>
  <si>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</si>
  <si>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</si>
  <si>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</si>
  <si>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</si>
  <si>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</si>
  <si>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</si>
  <si>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</si>
  <si>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</si>
  <si>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</si>
  <si>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</si>
  <si>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</si>
  <si>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</si>
  <si>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</si>
  <si>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</si>
  <si>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</si>
  <si>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</si>
  <si>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</si>
  <si>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</si>
  <si>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</si>
  <si>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</si>
  <si>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</si>
  <si>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</si>
  <si>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</si>
  <si>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</si>
  <si>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</si>
  <si>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</si>
  <si>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</si>
  <si>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</si>
  <si>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</si>
  <si>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</si>
  <si>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</si>
  <si>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</si>
  <si>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</si>
  <si>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</si>
  <si>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</si>
  <si>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</si>
  <si>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</si>
  <si>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</si>
  <si>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</si>
  <si>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</si>
  <si>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</si>
  <si>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</si>
  <si>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</si>
  <si>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</si>
  <si>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</si>
  <si>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</si>
  <si>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</si>
  <si>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</si>
  <si>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</si>
  <si>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</si>
  <si>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</si>
  <si>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</si>
  <si>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</si>
  <si>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</si>
  <si>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</si>
  <si>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</si>
  <si>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</si>
  <si>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</si>
  <si>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</si>
  <si>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</si>
  <si>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</si>
  <si>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</si>
  <si>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</si>
  <si>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</si>
  <si>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</si>
  <si>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</si>
  <si>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</si>
  <si>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</si>
  <si>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</si>
  <si>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</si>
  <si>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</si>
  <si>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</si>
  <si>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</si>
  <si>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</si>
  <si>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</si>
  <si>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</si>
  <si>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</si>
  <si>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</si>
  <si>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</si>
  <si>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</si>
  <si>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</si>
  <si>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</si>
  <si>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</si>
  <si>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</si>
  <si>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</si>
  <si>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</si>
  <si>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</si>
  <si>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</si>
  <si>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</si>
  <si>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</si>
  <si>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</si>
  <si>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</si>
  <si>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</si>
  <si>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</si>
  <si>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</si>
  <si>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</si>
  <si>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</si>
  <si>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</si>
  <si>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</si>
  <si>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</si>
  <si>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</si>
  <si>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</si>
  <si>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</si>
  <si>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</si>
  <si>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</si>
  <si>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</si>
  <si>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</si>
  <si>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</si>
  <si>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</si>
  <si>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</si>
  <si>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</si>
  <si>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</si>
  <si>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</si>
  <si>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</si>
  <si>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</si>
  <si>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</si>
  <si>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</si>
  <si>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</si>
  <si>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</si>
  <si>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</si>
  <si>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</si>
  <si>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</si>
  <si>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</si>
  <si>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</si>
  <si>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</si>
  <si>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</si>
  <si>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</si>
  <si>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</si>
  <si>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</si>
  <si>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</si>
  <si>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</si>
  <si>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</si>
  <si>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</si>
  <si>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</si>
  <si>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</si>
  <si>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</si>
  <si>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</si>
  <si>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</si>
  <si>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</si>
  <si>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</si>
  <si>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</si>
  <si>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</si>
  <si>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</si>
  <si>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</si>
  <si>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</si>
  <si>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</si>
  <si>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</si>
  <si>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</si>
  <si>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</si>
  <si>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</si>
  <si>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</si>
  <si>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</si>
  <si>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</si>
  <si>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</si>
  <si>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</si>
  <si>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</si>
  <si>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</si>
  <si>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</si>
  <si>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</si>
  <si>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</si>
  <si>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</si>
  <si>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</si>
  <si>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</si>
  <si>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</si>
  <si>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</si>
  <si>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</si>
  <si>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</si>
  <si>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</si>
  <si>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</si>
  <si>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</si>
  <si>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</si>
  <si>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</si>
  <si>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</si>
  <si>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</si>
  <si>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</si>
  <si>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</si>
  <si>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</si>
  <si>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</si>
  <si>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</si>
  <si>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</si>
  <si>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</si>
  <si>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</si>
  <si>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</si>
  <si>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</si>
  <si>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</si>
  <si>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</si>
  <si>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</si>
  <si>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</si>
  <si>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</si>
  <si>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</si>
  <si>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</si>
  <si>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</si>
  <si>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</si>
  <si>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</si>
  <si>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</si>
  <si>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</si>
  <si>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</si>
  <si>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</si>
  <si>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</si>
  <si>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</si>
  <si>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</si>
  <si>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</si>
  <si>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</si>
  <si>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</si>
  <si>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</si>
  <si>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</si>
  <si>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</si>
  <si>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</si>
  <si>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</si>
  <si>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</si>
  <si>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</si>
  <si>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</si>
  <si>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</si>
  <si>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</si>
  <si>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</si>
  <si>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</si>
  <si>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</si>
  <si>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</si>
  <si>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</si>
  <si>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</si>
  <si>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</si>
  <si>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</si>
  <si>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</si>
  <si>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</si>
  <si>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</si>
  <si>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</si>
  <si>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</si>
  <si>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</si>
  <si>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</si>
  <si>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</si>
  <si>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</si>
  <si>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</si>
  <si>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</si>
  <si>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</si>
  <si>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</si>
  <si>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</si>
  <si>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</si>
  <si>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</si>
  <si>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</si>
  <si>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</si>
  <si>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</si>
  <si>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</si>
  <si>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</si>
  <si>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</si>
  <si>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</si>
  <si>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</si>
  <si>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</si>
  <si>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</si>
  <si>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</si>
  <si>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</si>
  <si>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</si>
  <si>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</si>
  <si>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</si>
  <si>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</si>
  <si>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</si>
  <si>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</si>
  <si>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</si>
  <si>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</si>
  <si>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</si>
  <si>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</si>
  <si>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</si>
  <si>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</si>
  <si>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</si>
  <si>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</si>
  <si>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</si>
  <si>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</si>
  <si>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</si>
  <si>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</si>
  <si>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</si>
  <si>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</si>
  <si>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</si>
  <si>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</si>
  <si>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</si>
  <si>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</si>
  <si>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</si>
  <si>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</si>
  <si>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</si>
  <si>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</si>
  <si>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</si>
  <si>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</si>
  <si>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</si>
  <si>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</si>
  <si>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</si>
  <si>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</si>
  <si>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</si>
  <si>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</si>
  <si>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</si>
  <si>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</si>
  <si>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</si>
  <si>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</si>
  <si>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</si>
  <si>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</si>
  <si>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</si>
  <si>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</si>
  <si>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</si>
  <si>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</si>
  <si>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</si>
  <si>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</si>
  <si>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</si>
  <si>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</si>
  <si>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</si>
  <si>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</si>
  <si>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</si>
  <si>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</si>
  <si>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</si>
  <si>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</si>
  <si>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</si>
  <si>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</si>
  <si>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</si>
  <si>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</si>
  <si>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</si>
  <si>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</si>
  <si>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</si>
  <si>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</si>
  <si>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</si>
  <si>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</si>
  <si>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</si>
  <si>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</si>
  <si>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</si>
  <si>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</si>
  <si>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</si>
  <si>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</si>
  <si>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</si>
  <si>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</si>
  <si>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</si>
  <si>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</si>
  <si>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</si>
  <si>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</si>
  <si>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</si>
  <si>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</si>
  <si>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</si>
  <si>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</si>
  <si>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</si>
  <si>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</si>
  <si>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</si>
  <si>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</si>
  <si>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</si>
  <si>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</si>
  <si>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</si>
  <si>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</si>
  <si>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</si>
  <si>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</si>
  <si>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</si>
  <si>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</si>
  <si>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</si>
  <si>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</si>
  <si>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</si>
  <si>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</si>
  <si>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</si>
  <si>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</si>
  <si>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</si>
  <si>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</si>
  <si>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</si>
  <si>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</si>
  <si>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</si>
  <si>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</si>
  <si>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</si>
  <si>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</si>
  <si>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</si>
  <si>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</si>
  <si>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</si>
  <si>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</si>
  <si>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</si>
  <si>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</si>
  <si>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</si>
  <si>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</si>
  <si>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</si>
  <si>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</si>
  <si>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</si>
  <si>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</si>
  <si>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</si>
  <si>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</si>
  <si>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</si>
  <si>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</si>
  <si>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</si>
  <si>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</si>
  <si>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</si>
  <si>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</si>
  <si>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</si>
  <si>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</si>
  <si>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</si>
  <si>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</si>
  <si>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</si>
  <si>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</si>
  <si>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</si>
  <si>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</si>
  <si>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</si>
  <si>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</si>
  <si>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</si>
  <si>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</si>
  <si>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</si>
  <si>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</si>
  <si>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</si>
  <si>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</si>
  <si>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</si>
  <si>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</si>
  <si>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</si>
  <si>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</si>
  <si>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</si>
  <si>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</si>
  <si>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</si>
  <si>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</si>
  <si>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</si>
  <si>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</si>
  <si>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</si>
  <si>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</si>
  <si>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</si>
  <si>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</si>
  <si>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</si>
  <si>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</si>
  <si>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</si>
  <si>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</si>
  <si>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</si>
  <si>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</si>
  <si>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</si>
  <si>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</si>
  <si>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</si>
  <si>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</si>
  <si>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</si>
  <si>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</si>
  <si>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</si>
  <si>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</si>
  <si>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</si>
  <si>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</si>
  <si>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</si>
  <si>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</si>
  <si>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</si>
  <si>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</si>
  <si>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</si>
  <si>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</si>
  <si>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</si>
  <si>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</si>
  <si>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</si>
  <si>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</si>
  <si>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</si>
  <si>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</si>
  <si>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</si>
  <si>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</si>
  <si>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</si>
  <si>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</si>
  <si>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</si>
  <si>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</si>
  <si>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</si>
  <si>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</si>
  <si>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</si>
  <si>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</si>
  <si>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</si>
  <si>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</si>
  <si>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</si>
  <si>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</si>
  <si>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</si>
  <si>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</si>
  <si>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</si>
  <si>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</si>
  <si>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</si>
  <si>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</si>
  <si>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</si>
  <si>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</si>
  <si>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</si>
  <si>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</si>
  <si>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</si>
  <si>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</si>
  <si>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</si>
  <si>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</si>
  <si>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</si>
  <si>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</si>
  <si>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</si>
  <si>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</si>
  <si>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</si>
  <si>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</si>
  <si>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</si>
  <si>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</si>
  <si>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</si>
  <si>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</si>
  <si>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</si>
  <si>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</si>
  <si>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</si>
  <si>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</si>
  <si>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</si>
  <si>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</si>
  <si>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</si>
  <si>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</si>
  <si>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</si>
  <si>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</si>
  <si>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</si>
  <si>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</si>
  <si>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</si>
  <si>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</si>
  <si>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</si>
  <si>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</si>
  <si>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</si>
  <si>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</si>
  <si>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</si>
  <si>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</si>
  <si>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</si>
  <si>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</si>
  <si>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</si>
  <si>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</si>
  <si>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</si>
  <si>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</si>
  <si>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</si>
  <si>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</si>
  <si>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</si>
  <si>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</si>
  <si>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</si>
  <si>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</si>
  <si>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</si>
  <si>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</si>
  <si>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</si>
  <si>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</si>
  <si>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</si>
  <si>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</si>
  <si>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</si>
  <si>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</si>
  <si>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</si>
  <si>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</si>
  <si>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</si>
  <si>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</si>
  <si>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</si>
  <si>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</si>
  <si>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</si>
  <si>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</si>
  <si>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</si>
  <si>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</si>
  <si>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</si>
  <si>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</si>
  <si>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</si>
  <si>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</si>
  <si>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</si>
  <si>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</si>
  <si>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</si>
  <si>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</si>
  <si>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</si>
  <si>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</si>
  <si>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</si>
  <si>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</si>
  <si>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</si>
  <si>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</si>
  <si>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</si>
  <si>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</si>
  <si>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</si>
  <si>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</si>
  <si>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</si>
  <si>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</si>
  <si>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</si>
  <si>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</si>
  <si>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</si>
  <si>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</si>
  <si>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</si>
  <si>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</si>
  <si>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</si>
  <si>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</si>
  <si>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</si>
  <si>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</si>
  <si>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</si>
  <si>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</si>
  <si>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</si>
  <si>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</si>
  <si>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</si>
  <si>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</si>
  <si>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</si>
  <si>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</si>
  <si>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</si>
  <si>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</si>
  <si>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</si>
  <si>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</si>
  <si>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</si>
  <si>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</si>
  <si>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</si>
  <si>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</si>
  <si>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</si>
  <si>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</si>
  <si>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</si>
  <si>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</si>
  <si>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</si>
  <si>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</si>
  <si>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</si>
  <si>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</si>
  <si>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</si>
  <si>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</si>
  <si>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</si>
  <si>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</si>
  <si>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</si>
  <si>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</si>
  <si>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</si>
  <si>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</si>
  <si>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</si>
  <si>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</si>
  <si>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</si>
  <si>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</si>
  <si>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</si>
  <si>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</si>
  <si>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</si>
  <si>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</si>
  <si>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</si>
  <si>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</si>
  <si>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</si>
  <si>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</si>
  <si>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</si>
  <si>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</si>
  <si>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</si>
  <si>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</si>
  <si>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</si>
  <si>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</si>
  <si>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</si>
  <si>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</si>
  <si>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</si>
  <si>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</si>
  <si>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</si>
  <si>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</si>
  <si>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</si>
  <si>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</si>
  <si>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</si>
  <si>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</si>
  <si>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</si>
  <si>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</si>
  <si>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</si>
  <si>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</si>
  <si>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</si>
  <si>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</si>
  <si>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</si>
  <si>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</si>
  <si>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</si>
  <si>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</si>
  <si>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</si>
  <si>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</si>
  <si>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</si>
  <si>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</si>
  <si>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</si>
  <si>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</si>
  <si>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</si>
  <si>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</si>
  <si>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</si>
  <si>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</si>
  <si>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</si>
  <si>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</si>
  <si>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</si>
  <si>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</si>
  <si>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</si>
  <si>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</si>
  <si>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</si>
  <si>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</si>
  <si>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</si>
  <si>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</si>
  <si>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</si>
  <si>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</si>
  <si>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</si>
  <si>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</si>
  <si>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</si>
  <si>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</si>
  <si>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</si>
  <si>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</si>
  <si>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</si>
  <si>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</si>
  <si>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</si>
  <si>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</si>
  <si>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</si>
  <si>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</si>
  <si>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</si>
  <si>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</si>
  <si>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</si>
  <si>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</si>
  <si>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</si>
  <si>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</si>
  <si>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</si>
  <si>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</si>
  <si>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</si>
  <si>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</si>
  <si>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</si>
  <si>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</si>
  <si>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</si>
  <si>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</si>
  <si>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</si>
  <si>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</si>
  <si>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</si>
  <si>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</si>
  <si>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</si>
  <si>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</si>
  <si>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</si>
  <si>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</si>
  <si>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</si>
  <si>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</si>
  <si>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</si>
  <si>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</si>
  <si>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</si>
  <si>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</si>
  <si>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</si>
  <si>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</si>
  <si>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</si>
  <si>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</si>
  <si>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</si>
  <si>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</si>
  <si>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</si>
  <si>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</si>
  <si>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</si>
  <si>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</si>
  <si>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</si>
  <si>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</si>
  <si>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</si>
  <si>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</si>
  <si>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</si>
  <si>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</si>
  <si>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</si>
  <si>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</si>
  <si>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</si>
  <si>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</si>
  <si>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</si>
  <si>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</si>
  <si>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</si>
  <si>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</si>
  <si>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</si>
  <si>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</si>
  <si>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</si>
  <si>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</si>
  <si>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</si>
  <si>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</si>
  <si>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</si>
  <si>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</si>
  <si>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</si>
  <si>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</si>
  <si>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</si>
  <si>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</si>
  <si>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</si>
  <si>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</si>
  <si>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</si>
  <si>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</si>
  <si>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</si>
  <si>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</si>
  <si>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</si>
  <si>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</si>
  <si>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</si>
  <si>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</si>
  <si>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</si>
  <si>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</si>
  <si>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</si>
  <si>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</si>
  <si>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</si>
  <si>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</si>
  <si>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</si>
  <si>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</si>
  <si>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</si>
  <si>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</si>
  <si>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</si>
  <si>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</si>
  <si>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</si>
  <si>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</si>
  <si>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</si>
  <si>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</si>
  <si>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</si>
  <si>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</si>
  <si>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</si>
  <si>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</si>
  <si>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</si>
  <si>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</si>
  <si>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</si>
  <si>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</si>
  <si>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</si>
  <si>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</si>
  <si>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</si>
  <si>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</si>
  <si>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</si>
  <si>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</si>
  <si>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</si>
  <si>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</si>
  <si>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</si>
  <si>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</si>
  <si>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</si>
  <si>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</si>
  <si>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</si>
  <si>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</si>
  <si>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</si>
  <si>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</si>
  <si>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</si>
  <si>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</si>
  <si>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</si>
  <si>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</si>
  <si>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</si>
  <si>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</si>
  <si>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</si>
  <si>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</si>
  <si>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</si>
  <si>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</si>
  <si>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</si>
  <si>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</si>
  <si>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</si>
  <si>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</si>
  <si>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</si>
  <si>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</si>
  <si>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</si>
  <si>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</si>
  <si>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</si>
  <si>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</si>
  <si>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</si>
  <si>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</si>
  <si>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</si>
  <si>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</si>
  <si>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</si>
  <si>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</si>
  <si>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</si>
  <si>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</si>
  <si>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</si>
  <si>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</si>
  <si>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</si>
  <si>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</si>
  <si>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</si>
  <si>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</si>
  <si>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</si>
  <si>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</si>
  <si>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</si>
  <si>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</si>
  <si>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</si>
  <si>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</si>
  <si>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</si>
  <si>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</si>
  <si>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</si>
  <si>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</si>
  <si>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</si>
  <si>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</si>
  <si>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</si>
  <si>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</si>
  <si>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</si>
  <si>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</si>
  <si>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</si>
  <si>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</si>
  <si>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</si>
  <si>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</si>
  <si>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</si>
  <si>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</si>
  <si>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</si>
  <si>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</si>
  <si>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</si>
  <si>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</si>
  <si>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</si>
  <si>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</si>
  <si>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</si>
  <si>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</si>
  <si>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</si>
  <si>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</si>
  <si>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</si>
  <si>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</si>
  <si>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</si>
  <si>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</si>
  <si>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</si>
  <si>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</si>
  <si>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</si>
  <si>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</si>
  <si>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</si>
  <si>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</si>
  <si>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</si>
  <si>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</si>
  <si>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</si>
  <si>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</si>
  <si>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</si>
  <si>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</si>
  <si>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</si>
  <si>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</si>
  <si>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</si>
  <si>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</si>
  <si>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</si>
  <si>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</si>
  <si>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</si>
  <si>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</si>
  <si>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</si>
  <si>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</si>
  <si>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</si>
  <si>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</si>
  <si>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</si>
  <si>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</si>
  <si>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</si>
  <si>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</si>
  <si>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</si>
  <si>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</si>
  <si>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</si>
  <si>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</si>
  <si>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</si>
  <si>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</si>
  <si>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</si>
  <si>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</si>
  <si>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</si>
  <si>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</si>
  <si>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</si>
  <si>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</si>
  <si>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</si>
  <si>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</si>
  <si>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</si>
  <si>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</si>
  <si>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</si>
  <si>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</si>
  <si>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</si>
  <si>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</si>
  <si>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</si>
  <si>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</si>
  <si>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</si>
  <si>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</si>
  <si>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</si>
  <si>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</si>
  <si>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</si>
  <si>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</si>
  <si>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</si>
  <si>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</si>
  <si>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</si>
  <si>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</si>
  <si>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</si>
  <si>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</si>
  <si>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</si>
  <si>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</si>
  <si>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</si>
  <si>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</si>
  <si>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</si>
  <si>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</si>
  <si>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</si>
  <si>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</si>
  <si>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</si>
  <si>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</si>
  <si>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</si>
  <si>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</si>
  <si>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</si>
  <si>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</si>
  <si>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</si>
  <si>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</si>
  <si>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</si>
  <si>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</si>
  <si>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</si>
  <si>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</si>
  <si>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</si>
  <si>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</si>
  <si>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</si>
  <si>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</si>
  <si>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</si>
  <si>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</si>
  <si>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</si>
  <si>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</si>
  <si>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</si>
  <si>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</si>
  <si>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</si>
  <si>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</si>
  <si>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</si>
  <si>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</si>
  <si>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</si>
  <si>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</si>
  <si>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</si>
  <si>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</si>
  <si>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</si>
  <si>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</si>
  <si>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</si>
  <si>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</si>
  <si>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</si>
  <si>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</si>
  <si>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</si>
  <si>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</si>
  <si>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</si>
  <si>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</si>
  <si>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</si>
  <si>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</si>
  <si>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</si>
  <si>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</si>
  <si>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</si>
  <si>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</si>
  <si>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</si>
  <si>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</si>
  <si>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</si>
  <si>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</si>
  <si>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</si>
  <si>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</si>
  <si>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</si>
  <si>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</si>
  <si>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</si>
  <si>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</si>
  <si>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</si>
  <si>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</si>
  <si>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</si>
  <si>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</si>
  <si>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</si>
  <si>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</si>
  <si>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</si>
  <si>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</si>
  <si>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</si>
  <si>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</si>
  <si>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</si>
  <si>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</si>
  <si>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</si>
  <si>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</si>
  <si>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</si>
  <si>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</si>
  <si>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</si>
  <si>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</si>
  <si>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</si>
  <si>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</si>
  <si>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</si>
  <si>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</si>
  <si>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</si>
  <si>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</si>
  <si>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</si>
  <si>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</si>
  <si>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</si>
  <si>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</si>
  <si>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</si>
  <si>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</si>
  <si>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</si>
  <si>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</si>
  <si>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</si>
  <si>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</si>
  <si>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</si>
  <si>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</si>
  <si>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</si>
  <si>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</si>
  <si>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</si>
  <si>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</si>
  <si>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</si>
  <si>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</si>
  <si>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</si>
  <si>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</si>
  <si>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</si>
  <si>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</si>
  <si>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</si>
  <si>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</si>
  <si>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</si>
  <si>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</si>
  <si>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</si>
  <si>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</si>
  <si>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</si>
  <si>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</si>
  <si>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</si>
  <si>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</si>
  <si>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</si>
  <si>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</si>
  <si>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</si>
  <si>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</si>
  <si>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</si>
  <si>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</si>
  <si>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</si>
  <si>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</si>
  <si>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</si>
  <si>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</si>
  <si>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</si>
  <si>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</si>
  <si>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</si>
  <si>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</si>
  <si>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</si>
  <si>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</si>
  <si>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</si>
  <si>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</si>
  <si>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</si>
  <si>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</si>
  <si>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</si>
  <si>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</si>
  <si>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</si>
  <si>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</si>
  <si>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</si>
  <si>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</si>
  <si>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</si>
  <si>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</si>
  <si>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</si>
  <si>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</si>
  <si>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</si>
  <si>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</si>
  <si>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</si>
  <si>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</si>
  <si>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</si>
  <si>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</si>
  <si>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</si>
  <si>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</si>
  <si>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</si>
  <si>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</si>
  <si>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</si>
  <si>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</si>
  <si>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</si>
  <si>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</si>
  <si>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</si>
  <si>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</si>
  <si>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</si>
  <si>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</si>
  <si>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</si>
  <si>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</si>
  <si>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</si>
  <si>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</si>
  <si>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</si>
  <si>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</si>
  <si>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</si>
  <si>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</si>
  <si>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</si>
  <si>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</si>
  <si>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</si>
  <si>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</si>
  <si>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</si>
  <si>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</si>
  <si>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</si>
  <si>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</si>
  <si>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</si>
  <si>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</si>
  <si>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</si>
  <si>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</si>
  <si>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</si>
  <si>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</si>
  <si>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</si>
  <si>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</si>
  <si>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</si>
  <si>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</si>
  <si>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</si>
  <si>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</si>
  <si>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</si>
  <si>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</si>
  <si>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</si>
  <si>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</si>
  <si>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</si>
  <si>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</si>
  <si>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</si>
  <si>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</si>
  <si>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</si>
  <si>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</si>
  <si>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</si>
  <si>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</si>
  <si>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</si>
  <si>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</si>
  <si>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</si>
  <si>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</si>
  <si>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</si>
  <si>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</si>
  <si>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</si>
  <si>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</si>
  <si>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</si>
  <si>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</si>
  <si>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</si>
  <si>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</si>
  <si>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</si>
  <si>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</si>
  <si>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</si>
  <si>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</si>
  <si>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</si>
  <si>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</si>
  <si>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</si>
  <si>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</si>
  <si>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</si>
  <si>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</si>
  <si>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</si>
  <si>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</si>
  <si>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</si>
  <si>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</si>
  <si>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</si>
  <si>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</si>
  <si>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</si>
  <si>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</si>
  <si>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</si>
  <si>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</si>
  <si>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</si>
  <si>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</si>
  <si>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</si>
  <si>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</si>
  <si>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</si>
  <si>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</si>
  <si>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</si>
  <si>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</si>
  <si>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</si>
  <si>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</si>
  <si>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</si>
  <si>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</si>
  <si>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</si>
  <si>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</si>
  <si>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</si>
  <si>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</si>
  <si>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</si>
  <si>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</si>
  <si>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</si>
  <si>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</si>
  <si>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</si>
  <si>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</si>
  <si>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</si>
  <si>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</si>
  <si>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</si>
  <si>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</si>
  <si>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</si>
  <si>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</si>
  <si>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</si>
  <si>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</si>
  <si>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</si>
  <si>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</si>
  <si>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</si>
  <si>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</si>
  <si>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</si>
  <si>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</si>
  <si>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</si>
  <si>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</si>
  <si>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</si>
  <si>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</si>
  <si>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</si>
  <si>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</si>
  <si>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</si>
  <si>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</si>
  <si>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</si>
  <si>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</si>
  <si>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</si>
  <si>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</si>
  <si>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</si>
  <si>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</si>
  <si>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</si>
  <si>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</si>
  <si>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</si>
  <si>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</si>
  <si>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</si>
  <si>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</si>
  <si>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</si>
  <si>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</si>
  <si>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</si>
  <si>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</si>
  <si>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</si>
  <si>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</si>
  <si>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</si>
  <si>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</si>
  <si>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</si>
  <si>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</si>
  <si>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</si>
  <si>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</si>
  <si>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</si>
  <si>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</si>
  <si>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</si>
  <si>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</si>
  <si>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</si>
  <si>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</si>
  <si>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</si>
  <si>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</si>
  <si>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</si>
  <si>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</si>
  <si>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</si>
  <si>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</si>
  <si>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</si>
  <si>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</si>
  <si>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</si>
  <si>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</si>
  <si>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</si>
  <si>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</si>
  <si>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</si>
  <si>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</si>
  <si>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</si>
  <si>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</si>
  <si>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</si>
  <si>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</si>
  <si>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</si>
  <si>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</si>
  <si>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</si>
  <si>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</si>
  <si>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</si>
  <si>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</si>
  <si>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</si>
  <si>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</si>
  <si>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</si>
  <si>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</si>
  <si>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</si>
  <si>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</si>
  <si>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</si>
  <si>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</si>
  <si>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</si>
  <si>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</si>
  <si>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</si>
  <si>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</si>
  <si>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</si>
  <si>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</si>
  <si>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</si>
  <si>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</si>
  <si>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</si>
  <si>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</si>
  <si>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</si>
  <si>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</si>
  <si>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</si>
  <si>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</si>
  <si>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</si>
  <si>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</si>
  <si>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</si>
  <si>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</si>
  <si>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</si>
  <si>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</si>
  <si>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</si>
  <si>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</si>
  <si>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</si>
  <si>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</si>
  <si>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</si>
  <si>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</si>
  <si>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</si>
  <si>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</si>
  <si>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</si>
  <si>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</si>
  <si>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</si>
  <si>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</si>
  <si>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</si>
  <si>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</si>
  <si>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</si>
  <si>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</si>
  <si>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</si>
  <si>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</si>
  <si>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</si>
  <si>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</si>
  <si>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</si>
  <si>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</si>
  <si>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</si>
  <si>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</si>
  <si>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</si>
  <si>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</si>
  <si>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</si>
  <si>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</si>
  <si>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</si>
  <si>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</si>
  <si>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</si>
  <si>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</si>
  <si>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</si>
  <si>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</si>
  <si>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</si>
  <si>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</si>
  <si>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</si>
  <si>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</si>
  <si>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</si>
  <si>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</si>
  <si>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</si>
  <si>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</si>
  <si>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</si>
  <si>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</si>
  <si>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</si>
  <si>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</si>
  <si>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</si>
  <si>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</si>
  <si>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</si>
  <si>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</si>
  <si>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</si>
  <si>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</si>
  <si>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</si>
  <si>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</si>
  <si>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</si>
  <si>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</si>
  <si>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</si>
  <si>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</si>
  <si>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</si>
  <si>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</si>
  <si>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</si>
  <si>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</si>
  <si>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</si>
  <si>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</si>
  <si>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</si>
  <si>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</si>
  <si>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</si>
  <si>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</si>
  <si>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</si>
  <si>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</si>
  <si>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</si>
  <si>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</si>
  <si>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</si>
  <si>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</si>
  <si>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</si>
  <si>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</si>
  <si>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</si>
  <si>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</si>
  <si>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</si>
  <si>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</si>
  <si>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</si>
  <si>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</si>
  <si>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</si>
  <si>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</si>
  <si>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</si>
  <si>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</si>
  <si>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</si>
  <si>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</si>
  <si>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</si>
  <si>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</si>
  <si>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</si>
  <si>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</si>
  <si>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</si>
  <si>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</si>
  <si>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</si>
  <si>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</si>
  <si>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</si>
  <si>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</si>
  <si>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</si>
  <si>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</si>
  <si>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</si>
  <si>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</si>
  <si>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</si>
  <si>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</si>
  <si>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</si>
  <si>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</si>
  <si>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</si>
  <si>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</si>
  <si>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</si>
  <si>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</si>
  <si>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</si>
  <si>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</si>
  <si>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</si>
  <si>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</si>
  <si>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</si>
  <si>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</si>
  <si>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</si>
  <si>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</si>
  <si>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</si>
  <si>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</si>
  <si>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</si>
  <si>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</si>
  <si>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</si>
  <si>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</si>
  <si>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</si>
  <si>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</si>
  <si>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</si>
  <si>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</si>
  <si>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</si>
  <si>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</si>
  <si>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</si>
  <si>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</si>
  <si>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</si>
  <si>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</si>
  <si>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</si>
  <si>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</si>
  <si>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</si>
  <si>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</si>
  <si>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</si>
  <si>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</si>
  <si>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</si>
  <si>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</si>
  <si>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</si>
  <si>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</si>
  <si>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</si>
  <si>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</si>
  <si>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</si>
  <si>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</si>
  <si>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</si>
  <si>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</si>
  <si>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</si>
  <si>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</si>
  <si>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</si>
  <si>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</si>
  <si>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</si>
  <si>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</si>
  <si>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</si>
  <si>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</si>
  <si>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</si>
  <si>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</si>
  <si>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</si>
  <si>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</si>
  <si>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</si>
  <si>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</si>
  <si>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</si>
  <si>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</si>
  <si>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</si>
  <si>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</si>
  <si>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</si>
  <si>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</si>
  <si>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</si>
  <si>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</si>
  <si>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</si>
  <si>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</si>
  <si>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</si>
  <si>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</si>
  <si>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</si>
  <si>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</si>
  <si>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</si>
  <si>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</si>
  <si>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</si>
  <si>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</si>
  <si>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</si>
  <si>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</si>
  <si>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</si>
  <si>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</si>
  <si>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</si>
  <si>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</si>
  <si>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</si>
  <si>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</si>
  <si>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</si>
  <si>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</si>
  <si>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</si>
  <si>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</si>
  <si>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</si>
  <si>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</si>
  <si>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</si>
  <si>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</si>
  <si>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</si>
  <si>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</si>
  <si>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</si>
  <si>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</si>
  <si>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</si>
  <si>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</si>
  <si>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</si>
  <si>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</si>
  <si>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</si>
  <si>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</si>
  <si>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</si>
  <si>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</si>
  <si>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</si>
  <si>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</si>
  <si>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</si>
  <si>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</si>
  <si>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</si>
  <si>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</si>
  <si>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</si>
  <si>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</si>
  <si>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</si>
  <si>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</si>
  <si>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</si>
  <si>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</si>
  <si>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</si>
  <si>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</si>
  <si>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</si>
  <si>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</si>
  <si>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</si>
  <si>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</si>
  <si>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</si>
  <si>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</si>
  <si>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</si>
  <si>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</si>
  <si>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</si>
  <si>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</si>
  <si>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</si>
  <si>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</si>
  <si>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</si>
  <si>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</si>
  <si>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</si>
  <si>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</si>
  <si>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</si>
  <si>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</si>
  <si>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</si>
  <si>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</si>
  <si>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</si>
  <si>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</si>
  <si>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</si>
  <si>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</si>
  <si>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</si>
  <si>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</si>
  <si>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</si>
  <si>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</si>
  <si>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</si>
  <si>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</si>
  <si>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</si>
  <si>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</si>
  <si>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</si>
  <si>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</si>
  <si>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</si>
  <si>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</si>
  <si>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</si>
  <si>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</si>
  <si>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</si>
  <si>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</si>
  <si>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</si>
  <si>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</si>
  <si>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</si>
  <si>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</si>
  <si>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</si>
  <si>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</si>
  <si>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</si>
  <si>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</si>
  <si>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</si>
  <si>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</si>
  <si>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</si>
  <si>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</si>
  <si>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</si>
  <si>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</si>
  <si>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</si>
  <si>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</si>
  <si>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</si>
  <si>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</si>
  <si>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</si>
  <si>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</si>
  <si>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</si>
  <si>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</si>
  <si>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</si>
  <si>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</si>
  <si>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</si>
  <si>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</si>
  <si>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</si>
  <si>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</si>
  <si>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</si>
  <si>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</si>
  <si>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</si>
  <si>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</si>
  <si>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</si>
  <si>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</si>
  <si>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</si>
  <si>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</si>
  <si>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</si>
  <si>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</si>
  <si>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</si>
  <si>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</si>
  <si>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</si>
  <si>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</si>
  <si>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</si>
  <si>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</si>
  <si>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</si>
  <si>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</si>
  <si>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</si>
  <si>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</si>
  <si>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</si>
  <si>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</si>
  <si>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</si>
  <si>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</si>
  <si>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</si>
  <si>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</si>
  <si>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</si>
  <si>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</si>
  <si>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</si>
  <si>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</si>
  <si>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</si>
  <si>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</si>
  <si>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</si>
  <si>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</si>
  <si>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</si>
  <si>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</si>
  <si>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</si>
  <si>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</si>
  <si>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</si>
  <si>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</si>
  <si>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</si>
  <si>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</si>
  <si>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</si>
  <si>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</si>
  <si>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</si>
  <si>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</si>
  <si>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</si>
  <si>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</si>
  <si>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</si>
  <si>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</si>
  <si>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</si>
  <si>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</si>
  <si>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</si>
  <si>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</si>
  <si>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</si>
  <si>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</si>
  <si>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</si>
  <si>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</si>
  <si>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</si>
  <si>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</si>
  <si>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</si>
  <si>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</si>
  <si>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</si>
  <si>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</si>
  <si>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</si>
  <si>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</si>
  <si>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</si>
  <si>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</si>
  <si>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</si>
  <si>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</si>
  <si>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</si>
  <si>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</si>
  <si>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</si>
  <si>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</si>
  <si>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</si>
  <si>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</si>
  <si>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</si>
  <si>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</si>
  <si>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</si>
  <si>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</si>
  <si>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</si>
  <si>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</si>
  <si>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</si>
  <si>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</si>
  <si>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</si>
  <si>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</si>
  <si>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</si>
  <si>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</si>
  <si>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</si>
  <si>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</si>
  <si>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</si>
  <si>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</si>
  <si>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</si>
  <si>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</si>
  <si>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</si>
  <si>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</si>
  <si>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</si>
  <si>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</si>
  <si>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</si>
  <si>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</si>
  <si>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</si>
  <si>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</si>
  <si>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</si>
  <si>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</si>
  <si>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</si>
  <si>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</si>
  <si>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</si>
  <si>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</si>
  <si>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</si>
  <si>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</si>
  <si>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</si>
  <si>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</si>
  <si>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</si>
  <si>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</si>
  <si>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</si>
  <si>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</si>
  <si>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</si>
  <si>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</si>
  <si>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</si>
  <si>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</si>
  <si>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</si>
  <si>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</si>
  <si>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</si>
  <si>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</si>
  <si>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</si>
  <si>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</si>
  <si>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</si>
  <si>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</si>
  <si>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</si>
  <si>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</si>
  <si>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</si>
  <si>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</si>
  <si>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</si>
  <si>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</si>
  <si>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</si>
  <si>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</si>
  <si>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</si>
  <si>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</si>
  <si>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</si>
  <si>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</si>
  <si>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</si>
  <si>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</si>
  <si>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</si>
  <si>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</si>
  <si>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</si>
  <si>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</si>
  <si>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</si>
  <si>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</si>
  <si>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</si>
  <si>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</si>
  <si>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</si>
  <si>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</si>
  <si>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</si>
  <si>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</si>
  <si>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</si>
  <si>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</si>
  <si>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</si>
  <si>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</si>
  <si>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</si>
  <si>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</si>
  <si>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</si>
  <si>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</si>
  <si>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</si>
  <si>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</si>
  <si>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</si>
  <si>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</si>
  <si>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</si>
  <si>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</si>
  <si>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</si>
  <si>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</si>
  <si>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</si>
  <si>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</si>
  <si>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</si>
  <si>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</si>
  <si>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</si>
  <si>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</si>
  <si>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</si>
  <si>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</si>
  <si>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</si>
  <si>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</si>
  <si>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</si>
  <si>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</si>
  <si>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</si>
  <si>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</si>
  <si>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</si>
  <si>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</si>
  <si>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</si>
  <si>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</si>
  <si>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</si>
  <si>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</si>
  <si>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</si>
  <si>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</si>
  <si>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</si>
  <si>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</si>
  <si>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</si>
  <si>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</si>
  <si>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</si>
  <si>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</si>
  <si>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</si>
  <si>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</si>
  <si>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</si>
  <si>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</si>
  <si>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</si>
  <si>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</si>
  <si>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</si>
  <si>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</si>
  <si>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</si>
  <si>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</si>
  <si>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</si>
  <si>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</si>
  <si>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</si>
  <si>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</si>
  <si>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</si>
  <si>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</si>
  <si>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</si>
  <si>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</si>
  <si>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</si>
  <si>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</si>
  <si>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</si>
  <si>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</si>
  <si>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</si>
  <si>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</si>
  <si>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</si>
  <si>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</si>
  <si>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</si>
  <si>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</si>
  <si>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</si>
  <si>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</si>
  <si>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</si>
  <si>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</si>
  <si>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</si>
  <si>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</si>
  <si>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</si>
  <si>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</si>
  <si>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</si>
  <si>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</si>
  <si>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</si>
  <si>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</si>
  <si>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</si>
  <si>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</si>
  <si>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</si>
  <si>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</si>
  <si>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</si>
  <si>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</si>
  <si>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</si>
  <si>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</si>
  <si>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</si>
  <si>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</si>
  <si>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</si>
  <si>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</si>
  <si>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</si>
  <si>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</si>
  <si>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</si>
  <si>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</si>
  <si>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</si>
  <si>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</si>
  <si>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</si>
  <si>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</si>
  <si>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</si>
  <si>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</si>
  <si>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</si>
  <si>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</si>
  <si>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</si>
  <si>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</si>
  <si>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</si>
  <si>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</si>
  <si>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</si>
  <si>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</si>
  <si>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</si>
  <si>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</si>
  <si>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</si>
  <si>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</si>
  <si>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</si>
  <si>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</si>
  <si>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</si>
  <si>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</si>
  <si>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</si>
  <si>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</si>
  <si>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</si>
  <si>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</si>
  <si>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</si>
  <si>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</si>
  <si>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</si>
  <si>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</si>
  <si>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</si>
  <si>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</si>
  <si>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</si>
  <si>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</si>
  <si>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</si>
  <si>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</si>
  <si>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</si>
  <si>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</si>
  <si>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</si>
  <si>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</si>
  <si>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</si>
  <si>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</si>
  <si>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</si>
  <si>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</si>
  <si>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</si>
  <si>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</si>
  <si>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</si>
  <si>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</si>
  <si>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</si>
  <si>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</si>
  <si>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</si>
  <si>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</si>
  <si>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</si>
  <si>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</si>
  <si>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</si>
  <si>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</si>
  <si>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</si>
  <si>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</si>
  <si>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</si>
  <si>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</si>
  <si>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</si>
  <si>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</si>
  <si>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</si>
  <si>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</si>
  <si>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</si>
  <si>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</si>
  <si>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</si>
  <si>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</si>
  <si>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</si>
  <si>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</si>
  <si>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</si>
  <si>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</si>
  <si>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</si>
  <si>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</si>
  <si>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</si>
  <si>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</si>
  <si>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</si>
  <si>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</si>
  <si>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</si>
  <si>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</si>
  <si>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</si>
  <si>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</si>
  <si>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</si>
  <si>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</si>
  <si>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</si>
  <si>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</si>
  <si>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</si>
  <si>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</si>
  <si>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</si>
  <si>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</si>
  <si>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</si>
  <si>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</si>
  <si>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</si>
  <si>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</si>
  <si>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</si>
  <si>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</si>
  <si>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</si>
  <si>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</si>
  <si>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</si>
  <si>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</si>
  <si>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</si>
  <si>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</si>
  <si>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</si>
  <si>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</si>
  <si>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</si>
  <si>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</si>
  <si>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</si>
  <si>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</si>
  <si>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</si>
  <si>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</si>
  <si>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</si>
  <si>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</si>
  <si>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</si>
  <si>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</si>
  <si>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</si>
  <si>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</si>
  <si>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</si>
  <si>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</si>
  <si>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</si>
  <si>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</si>
  <si>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</si>
  <si>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</si>
  <si>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</si>
  <si>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</si>
  <si>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</si>
  <si>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</si>
  <si>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</si>
  <si>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</si>
  <si>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</si>
  <si>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</si>
  <si>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</si>
  <si>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</si>
  <si>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</si>
  <si>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</si>
  <si>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</si>
  <si>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</si>
  <si>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</si>
  <si>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</si>
  <si>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</si>
  <si>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</si>
  <si>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</si>
  <si>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</si>
  <si>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</si>
  <si>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</si>
  <si>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</si>
  <si>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</si>
  <si>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</si>
  <si>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</si>
  <si>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</si>
  <si>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</si>
  <si>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</si>
  <si>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</si>
  <si>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</si>
  <si>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</si>
  <si>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</si>
  <si>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</si>
  <si>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</si>
  <si>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</si>
  <si>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</si>
  <si>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</si>
  <si>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</si>
  <si>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</si>
  <si>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</si>
  <si>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</si>
  <si>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</si>
  <si>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</si>
  <si>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</si>
  <si>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</si>
  <si>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</si>
  <si>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</si>
  <si>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</si>
  <si>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</si>
  <si>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</si>
  <si>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</si>
  <si>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</si>
  <si>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</si>
  <si>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</si>
  <si>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</si>
  <si>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</si>
  <si>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</si>
  <si>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</si>
  <si>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</si>
  <si>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</si>
  <si>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</si>
  <si>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</si>
  <si>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</si>
  <si>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</si>
  <si>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</si>
  <si>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</si>
  <si>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</si>
  <si>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</si>
  <si>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</si>
  <si>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</si>
  <si>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</si>
  <si>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</si>
  <si>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</si>
  <si>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</si>
  <si>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</si>
  <si>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</si>
  <si>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</si>
  <si>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</si>
  <si>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</si>
  <si>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</si>
  <si>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</si>
  <si>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</si>
  <si>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</si>
  <si>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</si>
  <si>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</si>
  <si>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</si>
  <si>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</si>
  <si>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</si>
  <si>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</si>
  <si>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</si>
  <si>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</si>
  <si>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</si>
  <si>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</si>
  <si>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</si>
  <si>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</si>
  <si>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</si>
  <si>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</si>
  <si>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</si>
  <si>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</si>
  <si>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</si>
  <si>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</si>
  <si>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</si>
  <si>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</si>
  <si>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</si>
  <si>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</si>
  <si>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</si>
  <si>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</si>
  <si>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</si>
  <si>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</si>
  <si>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</si>
  <si>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</si>
  <si>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</si>
  <si>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</si>
  <si>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</si>
  <si>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</si>
  <si>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</si>
  <si>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</si>
  <si>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</si>
  <si>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</si>
  <si>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</si>
  <si>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</si>
  <si>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</si>
  <si>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</si>
  <si>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</si>
  <si>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</si>
  <si>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</si>
  <si>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</si>
  <si>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</si>
  <si>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</si>
  <si>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</si>
  <si>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</si>
  <si>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</si>
  <si>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</si>
  <si>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</si>
  <si>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</si>
  <si>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</si>
  <si>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</si>
  <si>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</si>
  <si>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</si>
  <si>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</si>
  <si>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</si>
  <si>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</si>
  <si>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</si>
  <si>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</si>
  <si>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</si>
  <si>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</si>
  <si>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</si>
  <si>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</si>
  <si>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</si>
  <si>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</si>
  <si>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</si>
  <si>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</si>
  <si>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</si>
  <si>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</si>
  <si>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</si>
  <si>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</si>
  <si>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</si>
  <si>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</si>
  <si>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</si>
  <si>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</si>
  <si>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</si>
  <si>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</si>
  <si>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</si>
  <si>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</si>
  <si>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</si>
  <si>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</si>
  <si>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</si>
  <si>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</si>
  <si>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</si>
  <si>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</si>
  <si>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</si>
  <si>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</si>
  <si>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</si>
  <si>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</si>
  <si>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</si>
  <si>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</si>
  <si>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</si>
  <si>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</si>
  <si>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</si>
  <si>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</si>
  <si>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</si>
  <si>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</si>
  <si>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</si>
  <si>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</si>
  <si>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</si>
  <si>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</si>
  <si>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</si>
  <si>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</si>
  <si>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</si>
  <si>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</si>
  <si>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</si>
  <si>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</si>
  <si>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</si>
  <si>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</si>
  <si>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</si>
  <si>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</si>
  <si>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</si>
  <si>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</si>
  <si>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</si>
  <si>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</si>
  <si>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</si>
  <si>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</si>
  <si>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</si>
  <si>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</si>
  <si>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</si>
  <si>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</si>
  <si>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</si>
  <si>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</si>
  <si>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</si>
  <si>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</si>
  <si>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</si>
  <si>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</si>
  <si>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</si>
  <si>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</si>
  <si>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</si>
  <si>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</si>
  <si>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</si>
  <si>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</si>
  <si>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</si>
  <si>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</si>
  <si>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</si>
  <si>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</si>
  <si>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</si>
  <si>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</si>
  <si>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</si>
  <si>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</si>
  <si>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</si>
  <si>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</si>
  <si>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</si>
  <si>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</si>
  <si>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</si>
  <si>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</si>
  <si>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</si>
  <si>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</si>
  <si>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</si>
  <si>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</si>
  <si>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</si>
  <si>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</si>
  <si>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</si>
  <si>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</si>
  <si>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</si>
  <si>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</si>
  <si>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</si>
  <si>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</si>
  <si>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</si>
  <si>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</si>
  <si>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</si>
  <si>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</si>
  <si>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</si>
  <si>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</si>
  <si>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</si>
  <si>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</si>
  <si>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</si>
  <si>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</si>
  <si>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</si>
  <si>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</si>
  <si>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</si>
  <si>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</si>
  <si>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</si>
  <si>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</si>
  <si>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</si>
  <si>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</si>
  <si>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</si>
  <si>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</si>
  <si>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</si>
  <si>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</si>
  <si>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</si>
  <si>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</si>
  <si>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</si>
  <si>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</si>
  <si>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</si>
  <si>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</si>
  <si>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</si>
  <si>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</si>
  <si>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</si>
  <si>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</si>
  <si>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</si>
  <si>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</si>
  <si>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</si>
  <si>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</si>
  <si>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</si>
  <si>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</si>
  <si>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</si>
  <si>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</si>
  <si>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</si>
  <si>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</si>
  <si>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</si>
  <si>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</si>
  <si>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</si>
  <si>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</si>
  <si>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</si>
  <si>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</si>
  <si>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</si>
  <si>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</si>
  <si>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</si>
  <si>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</si>
  <si>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</si>
  <si>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</si>
  <si>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</si>
  <si>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</si>
  <si>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</si>
  <si>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</si>
  <si>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</si>
  <si>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</si>
  <si>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</si>
  <si>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</si>
  <si>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</si>
  <si>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</si>
  <si>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</si>
  <si>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</si>
  <si>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</si>
  <si>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</si>
  <si>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</si>
  <si>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</si>
  <si>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</si>
  <si>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</si>
  <si>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</si>
  <si>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</si>
  <si>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</si>
  <si>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</si>
  <si>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</si>
  <si>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</si>
  <si>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</si>
  <si>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</si>
  <si>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</si>
  <si>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</si>
  <si>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</si>
  <si>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</si>
  <si>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</si>
  <si>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</si>
  <si>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</si>
  <si>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</si>
  <si>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</si>
  <si>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</si>
  <si>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</si>
  <si>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</si>
  <si>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</si>
  <si>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</si>
  <si>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</si>
  <si>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</si>
  <si>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</si>
  <si>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</si>
  <si>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</si>
  <si>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</si>
  <si>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</si>
  <si>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</si>
  <si>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</si>
  <si>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</si>
  <si>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</si>
  <si>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</si>
  <si>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</si>
  <si>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</si>
  <si>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</si>
  <si>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</si>
  <si>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</si>
  <si>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</si>
  <si>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</si>
  <si>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</si>
  <si>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</si>
  <si>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</si>
  <si>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</si>
  <si>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</si>
  <si>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</si>
  <si>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</si>
  <si>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</si>
  <si>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</si>
  <si>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</si>
  <si>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</si>
  <si>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</si>
  <si>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</si>
  <si>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</si>
  <si>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</si>
  <si>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</si>
  <si>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</si>
  <si>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</si>
  <si>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</si>
  <si>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</si>
  <si>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</si>
  <si>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</si>
  <si>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</si>
  <si>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</si>
  <si>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</si>
  <si>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</si>
  <si>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</si>
  <si>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</si>
  <si>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</si>
  <si>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</si>
  <si>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</si>
  <si>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</si>
  <si>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</si>
  <si>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</si>
  <si>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</si>
  <si>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</si>
  <si>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</si>
  <si>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</si>
  <si>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</si>
  <si>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</si>
  <si>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</si>
  <si>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</si>
  <si>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</si>
  <si>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</si>
  <si>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</si>
  <si>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</si>
  <si>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</si>
  <si>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</si>
  <si>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</si>
  <si>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</si>
  <si>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</si>
  <si>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</si>
  <si>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</si>
  <si>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</si>
  <si>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</si>
  <si>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</si>
  <si>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</si>
  <si>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</si>
  <si>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</si>
  <si>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</si>
  <si>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</si>
  <si>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</si>
  <si>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</si>
  <si>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</si>
  <si>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</si>
  <si>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</si>
  <si>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</si>
  <si>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</si>
  <si>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</si>
  <si>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</si>
  <si>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</si>
  <si>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</si>
  <si>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</si>
  <si>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</si>
  <si>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</si>
  <si>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</si>
  <si>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</si>
  <si>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</si>
  <si>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</si>
  <si>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</si>
  <si>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</si>
  <si>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</si>
  <si>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</si>
  <si>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</si>
  <si>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</si>
  <si>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</si>
  <si>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</si>
  <si>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</si>
  <si>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</si>
  <si>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</si>
  <si>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</si>
  <si>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</si>
  <si>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</si>
  <si>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</si>
  <si>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</si>
  <si>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</si>
  <si>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</si>
  <si>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</si>
  <si>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</si>
  <si>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</si>
  <si>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</si>
  <si>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</si>
  <si>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</si>
  <si>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</si>
  <si>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</si>
  <si>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</si>
  <si>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</si>
  <si>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</si>
  <si>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</si>
  <si>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</si>
  <si>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</si>
  <si>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</si>
  <si>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</si>
  <si>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</si>
  <si>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</si>
  <si>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</si>
  <si>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</si>
  <si>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</si>
  <si>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</si>
  <si>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</si>
  <si>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</si>
  <si>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</si>
  <si>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</si>
  <si>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</si>
  <si>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</si>
  <si>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</si>
  <si>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</si>
  <si>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</si>
  <si>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</si>
  <si>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</si>
  <si>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</si>
  <si>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</si>
  <si>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</si>
  <si>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</si>
  <si>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</si>
  <si>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</si>
  <si>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</si>
  <si>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</si>
  <si>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</si>
  <si>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</si>
  <si>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</si>
  <si>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</si>
  <si>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</si>
  <si>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</si>
  <si>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</si>
  <si>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</si>
  <si>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</si>
  <si>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</si>
  <si>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</si>
  <si>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</si>
  <si>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</si>
  <si>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</si>
  <si>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</si>
  <si>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</si>
  <si>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</si>
  <si>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</si>
  <si>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</si>
  <si>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</si>
  <si>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</si>
  <si>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</si>
  <si>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</si>
  <si>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</si>
  <si>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</si>
  <si>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</si>
  <si>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</si>
  <si>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</si>
  <si>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</si>
  <si>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</si>
  <si>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</si>
  <si>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</si>
  <si>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</si>
  <si>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</si>
  <si>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</si>
  <si>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</si>
  <si>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</si>
  <si>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</si>
  <si>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</si>
  <si>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</si>
  <si>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</si>
  <si>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</si>
  <si>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</si>
  <si>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</si>
  <si>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</si>
  <si>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</si>
  <si>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</si>
  <si>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</si>
  <si>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</si>
  <si>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</si>
  <si>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</si>
  <si>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</si>
  <si>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</si>
  <si>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</si>
  <si>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</si>
  <si>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</si>
  <si>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</si>
  <si>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</si>
  <si>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</si>
  <si>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</si>
  <si>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</si>
  <si>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</si>
  <si>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</si>
  <si>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</si>
  <si>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</si>
  <si>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</si>
  <si>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</si>
  <si>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</si>
  <si>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</si>
  <si>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</si>
  <si>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</si>
  <si>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</si>
  <si>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</si>
  <si>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</si>
  <si>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</si>
  <si>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</si>
  <si>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</si>
  <si>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</si>
  <si>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</si>
  <si>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</si>
  <si>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</si>
  <si>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</si>
  <si>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</si>
  <si>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</si>
  <si>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</si>
  <si>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</si>
  <si>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</si>
  <si>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</si>
  <si>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</si>
  <si>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</si>
  <si>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</si>
  <si>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</si>
  <si>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</si>
  <si>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</si>
  <si>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</si>
  <si>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</si>
  <si>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</si>
  <si>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</si>
  <si>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</si>
  <si>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</si>
  <si>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</si>
  <si>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</si>
  <si>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</si>
  <si>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</si>
  <si>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</si>
  <si>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</si>
  <si>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</si>
  <si>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</si>
  <si>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</si>
  <si>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</si>
  <si>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</si>
  <si>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</si>
  <si>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</si>
  <si>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</si>
  <si>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</si>
  <si>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</si>
  <si>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</si>
  <si>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</si>
  <si>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</si>
  <si>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</si>
  <si>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</si>
  <si>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</si>
  <si>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</si>
  <si>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</si>
  <si>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</si>
  <si>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</si>
  <si>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</si>
  <si>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</si>
  <si>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</si>
  <si>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</si>
  <si>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</si>
  <si>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</si>
  <si>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</si>
  <si>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</si>
  <si>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</si>
  <si>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</si>
  <si>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</si>
  <si>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</si>
  <si>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</si>
  <si>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</si>
  <si>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</si>
  <si>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</si>
  <si>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</si>
  <si>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</si>
  <si>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</si>
  <si>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</si>
  <si>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</si>
  <si>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</si>
  <si>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</si>
  <si>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</si>
  <si>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</si>
  <si>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</si>
  <si>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</si>
  <si>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</si>
  <si>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</si>
  <si>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</si>
  <si>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</si>
  <si>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</si>
  <si>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</si>
  <si>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</si>
  <si>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</si>
  <si>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</si>
  <si>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</si>
  <si>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</si>
  <si>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</si>
  <si>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</si>
  <si>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</si>
  <si>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</si>
  <si>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</si>
  <si>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</si>
  <si>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</si>
  <si>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</si>
  <si>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</si>
  <si>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</si>
  <si>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</si>
  <si>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</si>
  <si>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</si>
  <si>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</si>
  <si>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</si>
  <si>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</si>
  <si>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</si>
  <si>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</si>
  <si>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</si>
  <si>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</si>
  <si>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</si>
  <si>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</si>
  <si>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</si>
  <si>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</si>
  <si>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</si>
  <si>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</si>
  <si>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</si>
  <si>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</si>
  <si>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</si>
  <si>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</si>
  <si>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</si>
  <si>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</si>
  <si>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</si>
  <si>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</si>
  <si>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</si>
  <si>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</si>
  <si>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</si>
  <si>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</si>
  <si>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</si>
  <si>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</si>
  <si>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</si>
  <si>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</si>
  <si>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</si>
  <si>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</si>
  <si>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</si>
  <si>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</si>
  <si>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</si>
  <si>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</si>
  <si>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</si>
  <si>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</si>
  <si>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</si>
  <si>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</si>
  <si>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</si>
  <si>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</si>
  <si>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</si>
  <si>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</si>
  <si>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</si>
  <si>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</si>
  <si>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</si>
  <si>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</si>
  <si>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</si>
  <si>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</si>
  <si>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</si>
  <si>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</si>
  <si>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</si>
  <si>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</si>
  <si>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</si>
  <si>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</si>
  <si>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</si>
  <si>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</si>
  <si>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</si>
  <si>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</si>
  <si>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</si>
  <si>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</si>
  <si>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</si>
  <si>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</si>
  <si>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</si>
  <si>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</si>
  <si>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</si>
  <si>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</si>
  <si>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</si>
  <si>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</si>
  <si>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</si>
  <si>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</si>
  <si>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</si>
  <si>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</si>
  <si>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</si>
  <si>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</si>
  <si>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</si>
  <si>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</si>
  <si>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</si>
  <si>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</si>
  <si>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</si>
  <si>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</si>
  <si>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</si>
  <si>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</si>
  <si>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</si>
  <si>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</si>
  <si>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</si>
  <si>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</si>
  <si>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</si>
  <si>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</si>
  <si>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</si>
  <si>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</si>
  <si>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</si>
  <si>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</si>
  <si>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</si>
  <si>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</si>
  <si>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</si>
  <si>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</si>
  <si>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</si>
  <si>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</si>
  <si>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</si>
  <si>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</si>
  <si>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</si>
  <si>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</si>
  <si>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</si>
  <si>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</si>
  <si>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</si>
  <si>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</si>
  <si>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</si>
  <si>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</si>
  <si>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</si>
  <si>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</si>
  <si>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</si>
  <si>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</si>
  <si>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</si>
  <si>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</si>
  <si>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</si>
  <si>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</si>
  <si>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</si>
  <si>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</si>
  <si>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</si>
  <si>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</si>
  <si>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</si>
  <si>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</si>
  <si>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</si>
  <si>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</si>
  <si>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</si>
  <si>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</si>
  <si>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</si>
  <si>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</si>
  <si>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</si>
  <si>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</si>
  <si>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</si>
  <si>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</si>
  <si>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</si>
  <si>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</si>
  <si>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</si>
  <si>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</si>
  <si>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</si>
  <si>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</si>
  <si>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</si>
  <si>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</si>
  <si>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</si>
  <si>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</si>
  <si>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</si>
  <si>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</si>
  <si>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</si>
  <si>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</si>
  <si>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</si>
  <si>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</si>
  <si>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</si>
  <si>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</si>
  <si>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</si>
  <si>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</si>
  <si>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</si>
  <si>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</si>
  <si>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</si>
  <si>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</si>
  <si>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</si>
  <si>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</si>
  <si>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</si>
  <si>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</si>
  <si>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</si>
  <si>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</si>
  <si>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</si>
  <si>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</si>
  <si>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</si>
  <si>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</si>
  <si>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</si>
  <si>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</si>
  <si>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</si>
  <si>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</si>
  <si>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</si>
  <si>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</si>
  <si>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</si>
  <si>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</si>
  <si>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</si>
  <si>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</si>
  <si>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</si>
  <si>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</si>
  <si>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</si>
  <si>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</si>
  <si>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</si>
  <si>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</si>
  <si>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</si>
  <si>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</si>
  <si>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</si>
  <si>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</si>
  <si>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</si>
  <si>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</si>
  <si>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</si>
  <si>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</si>
  <si>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</si>
  <si>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</si>
  <si>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</si>
  <si>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</si>
  <si>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</si>
  <si>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</si>
  <si>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</si>
  <si>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</si>
  <si>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</si>
  <si>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</si>
  <si>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</si>
  <si>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</si>
  <si>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</si>
  <si>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</si>
  <si>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</si>
  <si>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</si>
  <si>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</si>
  <si>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</si>
  <si>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</si>
  <si>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</si>
  <si>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</si>
  <si>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</si>
  <si>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</si>
  <si>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</si>
  <si>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</si>
  <si>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</si>
  <si>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</si>
  <si>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</si>
  <si>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</si>
  <si>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</si>
  <si>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</si>
  <si>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</si>
  <si>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</si>
  <si>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</si>
  <si>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</si>
  <si>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</si>
  <si>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</si>
  <si>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</si>
  <si>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</si>
  <si>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</si>
  <si>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</si>
  <si>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</si>
  <si>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</si>
  <si>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</si>
  <si>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</si>
  <si>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</si>
  <si>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</si>
  <si>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</si>
  <si>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</si>
  <si>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</si>
  <si>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</si>
  <si>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</si>
  <si>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</si>
  <si>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</si>
  <si>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</si>
  <si>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</si>
  <si>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</si>
  <si>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</si>
  <si>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</si>
  <si>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</si>
  <si>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</si>
  <si>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</si>
  <si>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</si>
  <si>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</si>
  <si>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</si>
  <si>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</si>
  <si>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</si>
  <si>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</si>
  <si>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</si>
  <si>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</si>
  <si>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</si>
  <si>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</si>
  <si>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</si>
  <si>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</si>
  <si>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</si>
  <si>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</si>
  <si>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</si>
  <si>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</si>
  <si>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</si>
  <si>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</si>
  <si>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</si>
  <si>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</si>
  <si>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</si>
  <si>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</si>
  <si>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</si>
  <si>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</si>
  <si>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</si>
  <si>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</si>
  <si>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</si>
  <si>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</si>
  <si>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</si>
  <si>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</si>
  <si>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</si>
  <si>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</si>
  <si>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</si>
  <si>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</si>
  <si>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</si>
  <si>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</si>
  <si>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</si>
  <si>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</si>
  <si>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</si>
  <si>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</si>
  <si>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</si>
  <si>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</si>
  <si>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</si>
  <si>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</si>
  <si>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</si>
  <si>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</si>
  <si>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</si>
  <si>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</si>
  <si>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</si>
  <si>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</si>
  <si>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</si>
  <si>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</si>
  <si>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</si>
  <si>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</si>
  <si>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</si>
  <si>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</si>
  <si>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</si>
  <si>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</si>
  <si>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</si>
  <si>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</si>
  <si>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</si>
  <si>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</si>
  <si>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</si>
  <si>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</si>
  <si>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</si>
  <si>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</si>
  <si>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</si>
  <si>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</si>
  <si>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</si>
  <si>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</si>
  <si>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</si>
  <si>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</si>
  <si>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</si>
  <si>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</si>
  <si>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</si>
  <si>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</si>
  <si>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</si>
  <si>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</si>
  <si>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</si>
  <si>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</si>
  <si>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</si>
  <si>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</si>
  <si>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</si>
  <si>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</si>
  <si>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</si>
  <si>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</si>
  <si>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</si>
  <si>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</si>
  <si>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</si>
  <si>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</si>
  <si>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</si>
  <si>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</si>
  <si>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</si>
  <si>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</si>
  <si>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</si>
  <si>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</si>
  <si>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</si>
  <si>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</si>
  <si>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</si>
  <si>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</si>
  <si>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</si>
  <si>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</si>
  <si>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</si>
  <si>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</si>
  <si>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</si>
  <si>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</si>
  <si>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</si>
  <si>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</si>
  <si>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</si>
  <si>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</si>
  <si>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</si>
  <si>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</si>
  <si>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</si>
  <si>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</si>
  <si>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</si>
  <si>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</si>
  <si>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</si>
  <si>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</si>
  <si>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</si>
  <si>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</si>
  <si>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</si>
  <si>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</si>
  <si>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</si>
  <si>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</si>
  <si>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</si>
  <si>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</si>
  <si>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</si>
  <si>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</si>
  <si>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</si>
  <si>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</si>
  <si>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</si>
  <si>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</si>
  <si>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</si>
  <si>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</si>
  <si>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</si>
  <si>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</si>
  <si>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</si>
  <si>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</si>
  <si>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</si>
  <si>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</si>
  <si>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</si>
  <si>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</si>
  <si>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</si>
  <si>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</si>
  <si>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</si>
  <si>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</si>
  <si>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</si>
  <si>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</si>
  <si>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</si>
  <si>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</si>
  <si>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</si>
  <si>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</si>
  <si>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</si>
  <si>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</si>
  <si>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</si>
  <si>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</si>
  <si>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</si>
  <si>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</si>
  <si>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</si>
  <si>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</si>
  <si>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</si>
  <si>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</si>
  <si>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</si>
  <si>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</si>
  <si>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</si>
  <si>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</si>
  <si>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</si>
  <si>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</si>
  <si>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</si>
  <si>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</si>
  <si>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</si>
  <si>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</si>
  <si>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</si>
  <si>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</si>
  <si>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</si>
  <si>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</si>
  <si>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</si>
  <si>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</si>
  <si>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</si>
  <si>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</si>
  <si>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</si>
  <si>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</si>
  <si>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</si>
  <si>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</si>
  <si>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</si>
  <si>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</si>
  <si>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</si>
  <si>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</si>
  <si>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</si>
  <si>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</si>
  <si>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</si>
  <si>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</si>
  <si>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</si>
  <si>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</si>
  <si>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</si>
  <si>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</si>
  <si>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</si>
  <si>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</si>
  <si>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</si>
  <si>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</si>
  <si>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</si>
  <si>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</si>
  <si>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</si>
  <si>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</si>
  <si>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</si>
  <si>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</si>
  <si>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</si>
  <si>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</si>
  <si>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</si>
  <si>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</si>
  <si>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</si>
  <si>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</si>
  <si>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</si>
  <si>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</si>
  <si>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</si>
  <si>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</si>
  <si>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</si>
  <si>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</si>
  <si>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</si>
  <si>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</si>
  <si>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</si>
  <si>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</si>
  <si>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</si>
  <si>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</si>
  <si>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</si>
  <si>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</si>
  <si>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</si>
  <si>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</si>
  <si>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</si>
  <si>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</si>
  <si>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</si>
  <si>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</si>
  <si>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</si>
  <si>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</si>
  <si>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</si>
  <si>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</si>
  <si>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</si>
  <si>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</si>
  <si>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</si>
  <si>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</si>
  <si>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</si>
  <si>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</si>
  <si>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</si>
  <si>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</si>
  <si>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</si>
  <si>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</si>
  <si>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</si>
  <si>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</si>
  <si>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</si>
  <si>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</si>
  <si>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</si>
  <si>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</si>
  <si>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</si>
  <si>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</si>
  <si>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</si>
  <si>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</si>
  <si>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</si>
  <si>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</si>
  <si>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</si>
  <si>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</si>
  <si>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</si>
  <si>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</si>
  <si>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</si>
  <si>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</si>
  <si>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</si>
  <si>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</si>
  <si>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</si>
  <si>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</si>
  <si>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</si>
  <si>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</si>
  <si>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</si>
  <si>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</si>
  <si>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</si>
  <si>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</si>
  <si>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</si>
  <si>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</si>
  <si>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</si>
  <si>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</si>
  <si>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</si>
  <si>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</si>
  <si>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</si>
  <si>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</si>
  <si>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</si>
  <si>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</si>
  <si>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</si>
  <si>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</si>
  <si>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</si>
  <si>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</si>
  <si>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</si>
  <si>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</si>
  <si>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</si>
  <si>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</si>
  <si>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</si>
  <si>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</si>
  <si>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</si>
  <si>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</si>
  <si>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</si>
  <si>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</si>
  <si>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</si>
  <si>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</si>
  <si>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</si>
  <si>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</si>
  <si>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</si>
  <si>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</si>
  <si>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</si>
  <si>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</si>
  <si>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</si>
  <si>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</si>
  <si>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</si>
  <si>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</si>
  <si>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</si>
  <si>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</si>
  <si>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</si>
  <si>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</si>
  <si>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</si>
  <si>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</si>
  <si>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</si>
  <si>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</si>
  <si>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</si>
  <si>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</si>
  <si>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</si>
  <si>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</si>
  <si>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</si>
  <si>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</si>
  <si>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</si>
  <si>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</si>
  <si>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</si>
  <si>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</si>
  <si>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</si>
  <si>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</si>
  <si>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</si>
  <si>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</si>
  <si>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</si>
  <si>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</si>
  <si>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</si>
  <si>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</si>
  <si>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</si>
  <si>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</si>
  <si>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</si>
  <si>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</si>
  <si>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</si>
  <si>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</si>
  <si>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</si>
  <si>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</si>
  <si>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</si>
  <si>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</si>
  <si>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</si>
  <si>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</si>
  <si>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</si>
  <si>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</si>
  <si>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</si>
  <si>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</si>
  <si>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</si>
  <si>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</si>
  <si>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</si>
  <si>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</si>
  <si>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</si>
  <si>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</si>
  <si>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</si>
  <si>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</si>
  <si>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</si>
  <si>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</si>
  <si>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</si>
  <si>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</si>
  <si>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</si>
  <si>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</si>
  <si>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</si>
  <si>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</si>
  <si>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</si>
  <si>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</si>
  <si>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</si>
  <si>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</si>
  <si>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</si>
  <si>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</si>
  <si>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</si>
  <si>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</si>
  <si>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</si>
  <si>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</si>
  <si>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</si>
  <si>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</si>
  <si>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</si>
  <si>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</si>
  <si>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</si>
  <si>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</si>
  <si>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</si>
  <si>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</si>
  <si>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</si>
  <si>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</si>
  <si>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</si>
  <si>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</si>
  <si>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</si>
  <si>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</si>
  <si>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</si>
  <si>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</si>
  <si>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</si>
  <si>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</si>
  <si>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</si>
  <si>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</si>
  <si>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</si>
  <si>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</si>
  <si>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</si>
  <si>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</si>
  <si>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</si>
  <si>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</si>
  <si>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</si>
  <si>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</si>
  <si>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</si>
  <si>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</si>
  <si>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</si>
  <si>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</si>
  <si>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</si>
  <si>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</si>
  <si>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</si>
  <si>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</si>
  <si>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</si>
  <si>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</si>
  <si>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</si>
  <si>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</si>
  <si>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</si>
  <si>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</si>
  <si>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</si>
  <si>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</si>
  <si>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</si>
  <si>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</si>
  <si>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</si>
  <si>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</si>
  <si>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</si>
  <si>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</si>
  <si>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</si>
  <si>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</si>
  <si>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</si>
  <si>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</si>
  <si>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</si>
  <si>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</si>
  <si>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</si>
  <si>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</si>
  <si>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</si>
  <si>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</si>
  <si>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</si>
  <si>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</si>
  <si>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</si>
  <si>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</si>
  <si>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</si>
  <si>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</si>
  <si>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</si>
  <si>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</si>
  <si>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</si>
  <si>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</si>
  <si>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</si>
  <si>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</si>
  <si>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</si>
  <si>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</si>
  <si>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</si>
  <si>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</si>
  <si>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</si>
  <si>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</si>
  <si>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</si>
  <si>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</si>
  <si>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</si>
  <si>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</si>
  <si>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</si>
  <si>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</si>
  <si>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</si>
  <si>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</si>
  <si>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</si>
  <si>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</si>
  <si>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</si>
  <si>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</si>
  <si>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</si>
  <si>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</si>
  <si>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</si>
  <si>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</si>
  <si>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</si>
  <si>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</si>
  <si>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</si>
  <si>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</si>
  <si>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</si>
  <si>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</si>
  <si>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</si>
  <si>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</si>
  <si>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</si>
  <si>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</si>
  <si>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</si>
  <si>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</si>
  <si>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</si>
  <si>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</si>
  <si>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</si>
  <si>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</si>
  <si>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</si>
  <si>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</si>
  <si>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</si>
  <si>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</si>
  <si>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</si>
  <si>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</si>
  <si>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</si>
  <si>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</si>
  <si>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</si>
  <si>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</si>
  <si>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</si>
  <si>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</si>
  <si>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</si>
  <si>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</si>
  <si>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</si>
  <si>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</si>
  <si>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</si>
  <si>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</si>
  <si>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</si>
  <si>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</si>
  <si>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</si>
  <si>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</si>
  <si>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</si>
  <si>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</si>
  <si>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</si>
  <si>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</si>
  <si>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</si>
  <si>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</si>
  <si>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</si>
  <si>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</si>
  <si>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</si>
  <si>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</si>
  <si>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</si>
  <si>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</si>
  <si>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</si>
  <si>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</si>
  <si>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</si>
  <si>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</si>
  <si>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</si>
  <si>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</si>
  <si>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</si>
  <si>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</si>
  <si>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</si>
  <si>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</si>
  <si>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</si>
  <si>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</si>
  <si>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</si>
  <si>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</si>
  <si>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</si>
  <si>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</si>
  <si>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</si>
  <si>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</si>
  <si>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</si>
  <si>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</si>
  <si>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</si>
  <si>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</si>
  <si>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</si>
  <si>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</si>
  <si>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</si>
  <si>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</si>
  <si>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</si>
  <si>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</si>
  <si>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</si>
  <si>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</si>
  <si>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</si>
  <si>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</si>
  <si>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</si>
  <si>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</si>
  <si>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</si>
  <si>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</si>
  <si>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</si>
  <si>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</si>
  <si>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</si>
  <si>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</si>
  <si>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</si>
  <si>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</si>
  <si>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</si>
  <si>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</si>
  <si>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</si>
  <si>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</si>
  <si>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</si>
  <si>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</si>
  <si>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</si>
  <si>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</si>
  <si>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</si>
  <si>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</si>
  <si>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</si>
  <si>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</si>
  <si>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</si>
  <si>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</si>
  <si>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</si>
  <si>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</si>
  <si>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</si>
  <si>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</si>
  <si>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</si>
  <si>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</si>
  <si>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</si>
  <si>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</si>
  <si>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</si>
  <si>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</si>
  <si>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</si>
  <si>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</si>
  <si>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</si>
  <si>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</si>
  <si>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</si>
  <si>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</si>
  <si>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</si>
  <si>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</si>
  <si>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</si>
  <si>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</si>
  <si>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</si>
  <si>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</si>
  <si>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</si>
  <si>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</si>
  <si>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</si>
  <si>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</si>
  <si>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</si>
  <si>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</si>
  <si>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</si>
  <si>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</si>
  <si>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</si>
  <si>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</si>
  <si>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</si>
  <si>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</si>
  <si>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</si>
  <si>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</si>
  <si>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</si>
  <si>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</si>
  <si>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</si>
  <si>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</si>
  <si>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</si>
  <si>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</si>
  <si>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</si>
  <si>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</si>
  <si>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</si>
  <si>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</si>
  <si>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</si>
  <si>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</si>
  <si>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</si>
  <si>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</si>
  <si>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</si>
  <si>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</si>
  <si>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</si>
  <si>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</si>
  <si>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</si>
  <si>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</si>
  <si>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</si>
  <si>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</si>
  <si>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</si>
  <si>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</si>
  <si>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</si>
  <si>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</si>
  <si>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</si>
  <si>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</si>
  <si>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</si>
  <si>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</si>
  <si>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</si>
  <si>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</si>
  <si>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</si>
  <si>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</si>
  <si>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</si>
  <si>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</si>
  <si>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</si>
  <si>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</si>
  <si>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</si>
  <si>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</si>
  <si>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</si>
  <si>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</si>
  <si>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</si>
  <si>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</si>
  <si>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</si>
  <si>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</si>
  <si>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</si>
  <si>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</si>
  <si>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</si>
  <si>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</si>
  <si>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</si>
  <si>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</si>
  <si>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</si>
  <si>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</si>
  <si>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</si>
  <si>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</si>
  <si>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</si>
  <si>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</si>
  <si>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</si>
  <si>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</si>
  <si>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</si>
  <si>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</si>
  <si>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</si>
  <si>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</si>
  <si>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</si>
  <si>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</si>
  <si>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</si>
  <si>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</si>
  <si>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</si>
  <si>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</si>
  <si>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</si>
  <si>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</si>
  <si>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</si>
  <si>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</si>
  <si>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</si>
  <si>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</si>
  <si>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</si>
  <si>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</si>
  <si>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</si>
  <si>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</si>
  <si>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</si>
  <si>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</si>
  <si>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</si>
  <si>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</si>
  <si>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</si>
  <si>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</si>
  <si>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</si>
  <si>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</si>
  <si>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</si>
  <si>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</si>
  <si>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</si>
  <si>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</si>
  <si>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</si>
  <si>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</si>
  <si>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</si>
  <si>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</si>
  <si>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</si>
  <si>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</si>
  <si>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</si>
  <si>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</si>
  <si>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</si>
  <si>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</si>
  <si>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</si>
  <si>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</si>
  <si>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</si>
  <si>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</si>
  <si>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</si>
  <si>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</si>
  <si>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</si>
  <si>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</si>
  <si>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</si>
  <si>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</si>
  <si>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</si>
  <si>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</si>
  <si>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</si>
  <si>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</si>
  <si>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</si>
  <si>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</si>
  <si>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</si>
  <si>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</si>
  <si>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</si>
  <si>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</si>
  <si>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</si>
  <si>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</si>
  <si>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</si>
  <si>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</si>
  <si>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</si>
  <si>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</si>
  <si>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</si>
  <si>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</si>
  <si>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</si>
  <si>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</si>
  <si>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</si>
  <si>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</si>
  <si>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</si>
  <si>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</si>
  <si>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</si>
  <si>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</si>
  <si>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</si>
  <si>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</si>
  <si>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</si>
  <si>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</si>
  <si>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</si>
  <si>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</si>
  <si>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</si>
  <si>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</si>
  <si>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</si>
  <si>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</si>
  <si>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</si>
  <si>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</si>
  <si>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</si>
  <si>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</si>
  <si>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</si>
  <si>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</si>
  <si>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</si>
  <si>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</si>
  <si>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</si>
  <si>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</si>
  <si>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</si>
  <si>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</si>
  <si>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</si>
  <si>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</si>
  <si>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</si>
  <si>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</si>
  <si>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</si>
  <si>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</si>
  <si>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</si>
  <si>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</si>
  <si>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</si>
  <si>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</si>
  <si>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</si>
  <si>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</si>
  <si>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</si>
  <si>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</si>
  <si>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</si>
  <si>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</si>
  <si>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</si>
  <si>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</si>
  <si>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</si>
  <si>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</si>
  <si>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</si>
  <si>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</si>
  <si>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</si>
  <si>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</si>
  <si>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</si>
  <si>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</si>
  <si>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</si>
  <si>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</si>
  <si>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</si>
  <si>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</si>
  <si>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</si>
  <si>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</si>
  <si>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</si>
  <si>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</si>
  <si>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</si>
  <si>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</si>
  <si>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</si>
  <si>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</si>
  <si>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</si>
  <si>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</si>
  <si>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</si>
  <si>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</si>
  <si>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</si>
  <si>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</si>
  <si>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</si>
  <si>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</si>
  <si>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</si>
  <si>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</si>
  <si>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</si>
  <si>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</si>
  <si>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</si>
  <si>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</si>
  <si>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</si>
  <si>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</si>
  <si>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</si>
  <si>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</si>
  <si>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</si>
  <si>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</si>
  <si>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</si>
  <si>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</si>
  <si>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</si>
  <si>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</si>
  <si>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</si>
  <si>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</si>
  <si>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</si>
  <si>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</si>
  <si>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</si>
  <si>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</si>
  <si>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</si>
  <si>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</si>
  <si>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</si>
  <si>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</si>
  <si>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</si>
  <si>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</si>
  <si>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</si>
  <si>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</si>
  <si>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</si>
  <si>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</si>
  <si>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</si>
  <si>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</si>
  <si>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</si>
  <si>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</si>
  <si>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</si>
  <si>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</si>
  <si>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</si>
  <si>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</si>
  <si>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</si>
  <si>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</si>
  <si>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</si>
  <si>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</si>
  <si>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</si>
  <si>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</si>
  <si>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</si>
  <si>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</si>
  <si>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</si>
  <si>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</si>
  <si>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</si>
  <si>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</si>
  <si>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</si>
  <si>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</si>
  <si>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</si>
  <si>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</si>
  <si>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</si>
  <si>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</si>
  <si>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</si>
  <si>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</si>
  <si>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</si>
  <si>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</si>
  <si>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</si>
  <si>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</si>
  <si>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</si>
  <si>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</si>
  <si>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</si>
  <si>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</si>
  <si>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</si>
  <si>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</si>
  <si>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</si>
  <si>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</si>
  <si>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</si>
  <si>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</si>
  <si>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</si>
  <si>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</si>
  <si>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</si>
  <si>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</si>
  <si>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</si>
  <si>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</si>
  <si>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</si>
  <si>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</si>
  <si>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</si>
  <si>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</si>
  <si>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</si>
  <si>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</si>
  <si>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</si>
  <si>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</si>
  <si>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</si>
  <si>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</si>
  <si>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</si>
  <si>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</si>
  <si>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</si>
  <si>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</si>
  <si>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</si>
  <si>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</si>
  <si>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</si>
  <si>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</si>
  <si>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</si>
  <si>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</si>
  <si>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</si>
  <si>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</si>
  <si>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</si>
  <si>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</si>
  <si>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</si>
  <si>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</si>
  <si>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</si>
  <si>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</si>
  <si>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</si>
  <si>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</si>
  <si>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</si>
  <si>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</si>
  <si>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</si>
  <si>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</si>
  <si>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</si>
  <si>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</si>
  <si>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</si>
  <si>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</si>
  <si>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</si>
  <si>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</si>
  <si>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</si>
  <si>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</si>
  <si>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</si>
  <si>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</si>
  <si>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</si>
  <si>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</si>
  <si>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</si>
  <si>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</si>
  <si>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</si>
  <si>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</si>
  <si>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</si>
  <si>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</si>
  <si>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</si>
  <si>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</si>
  <si>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</si>
  <si>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</si>
  <si>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</si>
  <si>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</si>
  <si>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</si>
  <si>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</si>
  <si>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</si>
  <si>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</si>
  <si>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</si>
  <si>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</si>
  <si>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</si>
  <si>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</si>
  <si>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</si>
  <si>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</si>
  <si>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</si>
  <si>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</si>
  <si>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</si>
  <si>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</si>
  <si>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</si>
  <si>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</si>
  <si>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</si>
  <si>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</si>
  <si>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</si>
  <si>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</si>
  <si>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</si>
  <si>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</si>
  <si>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</si>
  <si>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</si>
  <si>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</si>
  <si>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</si>
  <si>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</si>
  <si>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</si>
  <si>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</si>
  <si>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</si>
  <si>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</si>
  <si>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</si>
  <si>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</si>
  <si>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</si>
  <si>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</si>
  <si>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</si>
  <si>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</si>
  <si>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</si>
  <si>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</si>
  <si>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</si>
  <si>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</si>
  <si>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</si>
  <si>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</si>
  <si>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</si>
  <si>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</si>
  <si>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</si>
  <si>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</si>
  <si>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</si>
  <si>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</si>
  <si>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</si>
  <si>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</si>
  <si>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</si>
  <si>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</si>
  <si>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</si>
  <si>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</si>
  <si>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</si>
  <si>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</si>
  <si>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</si>
  <si>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</si>
  <si>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</si>
  <si>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</si>
  <si>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</si>
  <si>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</si>
  <si>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</si>
  <si>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</si>
  <si>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</si>
  <si>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</si>
  <si>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</si>
  <si>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</si>
  <si>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</si>
  <si>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</si>
  <si>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</si>
  <si>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</si>
  <si>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</si>
  <si>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</si>
  <si>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</si>
  <si>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</si>
  <si>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</si>
  <si>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</si>
  <si>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</si>
  <si>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</si>
  <si>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</si>
  <si>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</si>
  <si>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</si>
  <si>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</si>
  <si>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</si>
  <si>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</si>
  <si>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</si>
  <si>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</si>
  <si>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</si>
  <si>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</si>
  <si>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</si>
  <si>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</si>
  <si>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</si>
  <si>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</si>
  <si>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</si>
  <si>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</si>
  <si>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</si>
  <si>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</si>
  <si>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</si>
  <si>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</si>
  <si>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</si>
  <si>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</si>
  <si>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</si>
  <si>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</si>
  <si>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</si>
  <si>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</si>
  <si>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</si>
  <si>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</si>
  <si>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</si>
  <si>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</si>
  <si>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</si>
  <si>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</si>
  <si>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</si>
  <si>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</si>
  <si>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</si>
  <si>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</si>
  <si>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</si>
  <si>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</si>
  <si>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</si>
  <si>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</si>
  <si>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</si>
  <si>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</si>
  <si>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</si>
  <si>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</si>
  <si>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</si>
  <si>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</si>
  <si>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</si>
  <si>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</si>
  <si>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</si>
  <si>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</si>
  <si>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</si>
  <si>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</si>
  <si>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</si>
  <si>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</si>
  <si>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</si>
  <si>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</si>
  <si>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</si>
  <si>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</si>
  <si>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</si>
  <si>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</si>
  <si>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</si>
  <si>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</si>
  <si>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</si>
  <si>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</si>
  <si>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</si>
  <si>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</si>
  <si>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</si>
  <si>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</si>
  <si>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</si>
  <si>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</si>
  <si>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</si>
  <si>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</si>
  <si>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</si>
  <si>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</si>
  <si>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</si>
  <si>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</si>
  <si>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</si>
  <si>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</si>
  <si>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</si>
  <si>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</si>
  <si>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</si>
  <si>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</si>
  <si>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</si>
  <si>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</si>
  <si>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</si>
  <si>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</si>
  <si>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</si>
  <si>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</si>
  <si>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</si>
  <si>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</si>
  <si>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</si>
  <si>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</si>
  <si>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</si>
  <si>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</si>
  <si>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</si>
  <si>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</si>
  <si>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</si>
  <si>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</si>
  <si>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</si>
  <si>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</si>
  <si>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</si>
  <si>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</si>
  <si>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</si>
  <si>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</si>
  <si>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</si>
  <si>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</si>
  <si>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</si>
  <si>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</si>
  <si>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</si>
  <si>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</si>
  <si>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</si>
  <si>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</si>
  <si>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</si>
  <si>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</si>
  <si>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</si>
  <si>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</si>
  <si>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</si>
  <si>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</si>
  <si>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</si>
  <si>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</si>
  <si>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</si>
  <si>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</si>
  <si>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</si>
  <si>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</si>
  <si>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</si>
  <si>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</si>
  <si>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</si>
  <si>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</si>
  <si>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</si>
  <si>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</si>
  <si>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</si>
  <si>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</si>
  <si>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</si>
  <si>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</si>
  <si>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</si>
  <si>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</si>
  <si>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</si>
  <si>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</si>
  <si>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</si>
  <si>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</si>
  <si>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</si>
  <si>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</si>
  <si>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</si>
  <si>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</si>
  <si>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</si>
  <si>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</si>
  <si>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</si>
  <si>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</si>
  <si>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</si>
  <si>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</si>
  <si>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</si>
  <si>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</si>
  <si>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</si>
  <si>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</si>
  <si>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</si>
  <si>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</si>
  <si>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</si>
  <si>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</si>
  <si>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</si>
  <si>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</si>
  <si>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</si>
  <si>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</si>
  <si>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</si>
  <si>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</si>
  <si>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</si>
  <si>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</si>
  <si>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</si>
  <si>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</si>
  <si>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</si>
  <si>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</si>
  <si>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</si>
  <si>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</si>
  <si>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</si>
  <si>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</si>
  <si>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</si>
  <si>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</si>
  <si>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</si>
  <si>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</si>
  <si>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</si>
  <si>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</si>
  <si>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</si>
  <si>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</si>
  <si>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</si>
  <si>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</si>
  <si>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</si>
  <si>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</si>
  <si>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</si>
  <si>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</si>
  <si>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</si>
  <si>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</si>
  <si>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</si>
  <si>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</si>
  <si>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</si>
  <si>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</si>
  <si>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</si>
  <si>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</si>
  <si>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</si>
  <si>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</si>
  <si>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</si>
  <si>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</si>
  <si>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</si>
  <si>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</si>
  <si>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</si>
  <si>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</si>
  <si>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</si>
  <si>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</si>
  <si>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</si>
  <si>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</si>
  <si>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</si>
  <si>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</si>
  <si>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</si>
  <si>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</si>
  <si>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</si>
  <si>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</si>
  <si>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</si>
  <si>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</si>
  <si>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</si>
  <si>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</si>
  <si>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</si>
  <si>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</si>
  <si>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</si>
  <si>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</si>
  <si>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</si>
  <si>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</si>
  <si>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</si>
  <si>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</si>
  <si>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</si>
  <si>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</si>
  <si>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</si>
  <si>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</si>
  <si>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</si>
  <si>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</si>
  <si>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</si>
  <si>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</si>
  <si>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</si>
  <si>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</si>
  <si>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</si>
  <si>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</si>
  <si>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</si>
  <si>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</si>
  <si>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</si>
  <si>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</si>
  <si>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</si>
  <si>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</si>
  <si>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</si>
  <si>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</si>
  <si>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</si>
  <si>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</si>
  <si>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</si>
  <si>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</si>
  <si>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</si>
  <si>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</si>
  <si>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</si>
  <si>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</si>
  <si>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</si>
  <si>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</si>
  <si>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</si>
  <si>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</si>
  <si>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</si>
  <si>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</si>
  <si>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</si>
  <si>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</si>
  <si>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</si>
  <si>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</si>
  <si>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</si>
  <si>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</si>
  <si>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</si>
  <si>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</si>
  <si>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</si>
  <si>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</si>
  <si>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</si>
  <si>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</si>
  <si>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</si>
  <si>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</si>
  <si>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</si>
  <si>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</si>
  <si>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</si>
  <si>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</si>
  <si>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</si>
  <si>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</si>
  <si>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</si>
  <si>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</si>
  <si>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</si>
  <si>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</si>
  <si>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</si>
  <si>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</si>
  <si>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</si>
  <si>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</si>
  <si>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</si>
  <si>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</si>
  <si>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</si>
  <si>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</si>
  <si>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</si>
  <si>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</si>
  <si>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</si>
  <si>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</si>
  <si>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</si>
  <si>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</si>
  <si>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</si>
  <si>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</si>
  <si>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</si>
  <si>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</si>
  <si>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</si>
  <si>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</si>
  <si>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</si>
  <si>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</si>
  <si>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</si>
  <si>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</si>
  <si>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</si>
  <si>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</si>
  <si>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</si>
  <si>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</si>
  <si>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</si>
  <si>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</si>
  <si>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</si>
  <si>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</si>
  <si>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</si>
  <si>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</si>
  <si>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</si>
  <si>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</si>
  <si>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</si>
  <si>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</si>
  <si>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</si>
  <si>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</si>
  <si>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</si>
  <si>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</si>
  <si>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</si>
  <si>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</si>
  <si>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</si>
  <si>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</si>
  <si>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</si>
  <si>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</si>
  <si>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</si>
  <si>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</si>
  <si>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</si>
  <si>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</si>
  <si>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</si>
  <si>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</si>
  <si>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</si>
  <si>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</si>
  <si>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</si>
  <si>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</si>
  <si>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</si>
  <si>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</si>
  <si>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</si>
  <si>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</si>
  <si>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</si>
  <si>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</si>
  <si>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</si>
  <si>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</si>
  <si>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</si>
  <si>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</si>
  <si>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</si>
  <si>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</si>
  <si>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</si>
  <si>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</si>
  <si>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</si>
  <si>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</si>
  <si>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</si>
  <si>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</si>
  <si>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</si>
  <si>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</si>
  <si>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</si>
  <si>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</si>
  <si>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</si>
  <si>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</si>
  <si>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</si>
  <si>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</si>
  <si>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</si>
  <si>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</si>
  <si>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</si>
  <si>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</si>
  <si>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</si>
  <si>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</si>
  <si>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</si>
  <si>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</si>
  <si>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</si>
  <si>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</si>
  <si>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</si>
  <si>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</si>
  <si>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</si>
  <si>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</si>
  <si>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</si>
  <si>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</si>
  <si>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</si>
  <si>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</si>
  <si>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</si>
  <si>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</si>
  <si>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</si>
  <si>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</si>
  <si>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</si>
  <si>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</si>
  <si>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</si>
  <si>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</si>
  <si>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</si>
  <si>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</si>
  <si>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</si>
  <si>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</si>
  <si>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</si>
  <si>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</si>
  <si>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</si>
  <si>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</si>
  <si>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</si>
  <si>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</si>
  <si>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</si>
  <si>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</si>
  <si>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</si>
  <si>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</si>
  <si>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</si>
  <si>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</si>
  <si>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</si>
  <si>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</si>
  <si>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</si>
  <si>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</si>
  <si>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</si>
  <si>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</si>
  <si>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</si>
  <si>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</si>
  <si>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</si>
  <si>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</si>
  <si>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</si>
  <si>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</si>
  <si>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</si>
  <si>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</si>
  <si>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</si>
  <si>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</si>
  <si>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</si>
  <si>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</si>
  <si>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</si>
  <si>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</si>
  <si>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</si>
  <si>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</si>
  <si>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</si>
  <si>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</si>
  <si>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</si>
  <si>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</si>
  <si>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</si>
  <si>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</si>
  <si>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</si>
  <si>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</si>
  <si>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</si>
  <si>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</si>
  <si>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</si>
  <si>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</si>
  <si>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</si>
  <si>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</si>
  <si>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</si>
  <si>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</si>
  <si>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</si>
  <si>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</si>
  <si>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</si>
  <si>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</si>
  <si>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</si>
  <si>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</si>
  <si>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</si>
  <si>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</si>
  <si>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</si>
  <si>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</si>
  <si>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</si>
  <si>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</si>
  <si>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</si>
  <si>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</si>
  <si>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</si>
  <si>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</si>
  <si>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</si>
  <si>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</si>
  <si>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</si>
  <si>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</si>
  <si>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</si>
  <si>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</si>
  <si>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</si>
  <si>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</si>
  <si>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</si>
  <si>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</si>
  <si>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</si>
  <si>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</si>
  <si>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</si>
  <si>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</si>
  <si>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</si>
  <si>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</si>
  <si>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</si>
  <si>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</si>
  <si>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</si>
  <si>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</si>
  <si>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</si>
  <si>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</si>
  <si>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</si>
  <si>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</si>
  <si>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</si>
  <si>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</si>
  <si>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</si>
  <si>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</si>
  <si>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</si>
  <si>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</si>
  <si>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</si>
  <si>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</si>
  <si>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</si>
  <si>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</si>
  <si>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</si>
  <si>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</si>
  <si>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</si>
  <si>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</si>
  <si>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</si>
  <si>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</si>
  <si>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</si>
  <si>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</si>
  <si>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</si>
  <si>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</si>
  <si>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</si>
  <si>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</si>
  <si>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</si>
  <si>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</si>
  <si>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</si>
  <si>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</si>
  <si>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</si>
  <si>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</si>
  <si>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</si>
  <si>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</si>
  <si>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</si>
  <si>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</si>
  <si>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</si>
  <si>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</si>
  <si>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</si>
  <si>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</si>
  <si>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</si>
  <si>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</si>
  <si>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</si>
  <si>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</si>
  <si>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</si>
  <si>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</si>
  <si>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</si>
  <si>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</si>
  <si>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</si>
  <si>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</si>
  <si>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</si>
  <si>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</si>
  <si>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</si>
  <si>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</si>
  <si>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</si>
  <si>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</si>
  <si>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</si>
  <si>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</si>
  <si>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</si>
  <si>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</si>
  <si>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</si>
  <si>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</si>
  <si>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</si>
  <si>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</si>
  <si>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</si>
  <si>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</si>
  <si>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</si>
  <si>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</si>
  <si>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</si>
  <si>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</si>
  <si>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</si>
  <si>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</si>
  <si>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</si>
  <si>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</si>
  <si>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</si>
  <si>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</si>
  <si>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</si>
  <si>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</si>
  <si>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</si>
  <si>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</si>
  <si>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</si>
  <si>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</si>
  <si>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</si>
  <si>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</si>
  <si>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</si>
  <si>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</si>
  <si>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</si>
  <si>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</si>
  <si>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</si>
  <si>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</si>
  <si>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</si>
  <si>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</si>
  <si>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</si>
  <si>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</si>
  <si>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</si>
  <si>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</si>
  <si>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</si>
  <si>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</si>
  <si>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</si>
  <si>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</si>
  <si>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</si>
  <si>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</si>
  <si>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</si>
  <si>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</si>
  <si>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</si>
  <si>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</si>
  <si>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</si>
  <si>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</si>
  <si>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</si>
  <si>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</si>
  <si>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</si>
  <si>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</si>
  <si>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</si>
  <si>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</si>
  <si>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</si>
  <si>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</si>
  <si>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</si>
  <si>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</si>
  <si>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</si>
  <si>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</si>
  <si>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</si>
  <si>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</si>
  <si>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</si>
  <si>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</si>
  <si>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</si>
  <si>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</si>
  <si>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</si>
  <si>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</si>
  <si>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</si>
  <si>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</si>
  <si>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</si>
  <si>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</si>
  <si>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</si>
  <si>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</si>
  <si>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</si>
  <si>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</si>
  <si>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</si>
  <si>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</si>
  <si>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</si>
  <si>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</si>
  <si>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</si>
  <si>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</si>
  <si>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</si>
  <si>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</si>
  <si>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</si>
  <si>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</si>
  <si>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</si>
  <si>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</si>
  <si>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</si>
  <si>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</si>
  <si>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</si>
  <si>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</si>
  <si>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</si>
  <si>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</si>
  <si>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</si>
  <si>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</si>
  <si>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</si>
  <si>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</si>
  <si>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</si>
  <si>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</si>
  <si>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</si>
  <si>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</si>
  <si>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</si>
  <si>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</si>
  <si>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</si>
  <si>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</si>
  <si>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</si>
  <si>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</si>
  <si>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</si>
  <si>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</si>
  <si>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</si>
  <si>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</si>
  <si>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</si>
  <si>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</si>
  <si>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</si>
  <si>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</si>
  <si>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</si>
  <si>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</si>
  <si>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</si>
  <si>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</si>
  <si>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</si>
  <si>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</si>
  <si>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</si>
  <si>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</si>
  <si>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</si>
  <si>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</si>
  <si>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</si>
  <si>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</si>
  <si>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</si>
  <si>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</si>
  <si>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</si>
  <si>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</si>
  <si>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</si>
  <si>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</si>
  <si>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</si>
  <si>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</si>
  <si>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</si>
  <si>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</si>
  <si>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</si>
  <si>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</si>
  <si>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</si>
  <si>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</si>
  <si>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</si>
  <si>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</si>
  <si>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</si>
  <si>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</si>
  <si>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</si>
  <si>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</si>
  <si>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</si>
  <si>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</si>
  <si>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</si>
  <si>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</si>
  <si>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</si>
  <si>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</si>
  <si>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</si>
  <si>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</si>
  <si>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</si>
  <si>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</si>
  <si>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</si>
  <si>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</si>
  <si>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</si>
  <si>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</si>
  <si>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</si>
  <si>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</si>
  <si>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</si>
  <si>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</si>
  <si>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</si>
  <si>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</si>
  <si>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</si>
  <si>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</si>
  <si>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</si>
  <si>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</si>
  <si>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</si>
  <si>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</si>
  <si>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</si>
  <si>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</si>
  <si>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</si>
  <si>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</si>
  <si>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</si>
  <si>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</si>
  <si>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</si>
  <si>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</si>
  <si>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</si>
  <si>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</si>
  <si>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</si>
  <si>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</si>
  <si>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</si>
  <si>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</si>
  <si>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</si>
  <si>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</si>
  <si>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</si>
  <si>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</si>
  <si>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</si>
  <si>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</si>
  <si>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</si>
  <si>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</si>
  <si>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</si>
  <si>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</si>
  <si>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</si>
  <si>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</si>
  <si>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</si>
  <si>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</si>
  <si>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</si>
  <si>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</si>
  <si>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</si>
  <si>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</si>
  <si>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</si>
  <si>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</si>
  <si>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</si>
  <si>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</si>
  <si>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</si>
  <si>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</si>
  <si>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</si>
  <si>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</si>
  <si>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</si>
  <si>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</si>
  <si>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</si>
  <si>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</si>
  <si>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</si>
  <si>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</si>
  <si>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</si>
  <si>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</si>
  <si>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</si>
  <si>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</si>
  <si>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</si>
  <si>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</si>
  <si>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</si>
  <si>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</si>
  <si>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</si>
  <si>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</si>
  <si>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</si>
  <si>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</si>
  <si>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</si>
  <si>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</si>
  <si>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</si>
  <si>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</si>
  <si>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</si>
  <si>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</si>
  <si>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</si>
  <si>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</si>
  <si>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</si>
  <si>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</si>
  <si>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</si>
  <si>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</si>
  <si>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</si>
  <si>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</si>
  <si>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</si>
  <si>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</si>
  <si>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</si>
  <si>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</si>
  <si>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</si>
  <si>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</si>
  <si>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</si>
  <si>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</si>
  <si>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</si>
  <si>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</si>
  <si>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</si>
  <si>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</si>
  <si>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</si>
  <si>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</si>
  <si>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</si>
  <si>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</si>
  <si>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</si>
  <si>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</si>
  <si>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</si>
  <si>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</si>
  <si>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</si>
  <si>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</si>
  <si>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</si>
  <si>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</si>
  <si>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</si>
  <si>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</si>
  <si>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</si>
  <si>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</si>
  <si>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</si>
  <si>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</si>
  <si>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</si>
  <si>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</si>
  <si>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</si>
  <si>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</si>
  <si>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</si>
  <si>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</si>
  <si>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</si>
  <si>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</si>
  <si>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</si>
  <si>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</si>
  <si>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</si>
  <si>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</si>
  <si>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</si>
  <si>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</si>
  <si>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</si>
  <si>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</si>
  <si>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</si>
  <si>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</si>
  <si>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</si>
  <si>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</si>
  <si>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</si>
  <si>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</si>
  <si>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</si>
  <si>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</si>
  <si>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</si>
  <si>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</si>
  <si>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</si>
  <si>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</si>
  <si>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</si>
  <si>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</si>
  <si>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</si>
  <si>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</si>
  <si>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</si>
  <si>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</si>
  <si>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</si>
  <si>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</si>
  <si>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</si>
  <si>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</si>
  <si>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</si>
  <si>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</si>
  <si>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</si>
  <si>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</si>
  <si>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</si>
  <si>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</si>
  <si>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</si>
  <si>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</si>
  <si>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</si>
  <si>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</si>
  <si>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</si>
  <si>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</si>
  <si>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</si>
  <si>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</si>
  <si>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</si>
  <si>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</si>
  <si>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</si>
  <si>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</si>
  <si>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</si>
  <si>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</si>
  <si>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</si>
  <si>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</si>
  <si>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</si>
  <si>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</si>
  <si>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</si>
  <si>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</si>
  <si>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</si>
  <si>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</si>
  <si>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</si>
  <si>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</si>
  <si>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</si>
  <si>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</si>
  <si>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</si>
  <si>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</si>
  <si>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</si>
  <si>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</si>
  <si>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</si>
  <si>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</si>
  <si>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</si>
  <si>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</si>
  <si>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</si>
  <si>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</si>
  <si>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</si>
  <si>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</si>
  <si>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</si>
  <si>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</si>
  <si>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</si>
  <si>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</si>
  <si>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</si>
  <si>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</si>
  <si>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</si>
  <si>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</si>
  <si>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</si>
  <si>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</si>
  <si>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</si>
  <si>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</si>
  <si>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</si>
  <si>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</si>
  <si>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</si>
  <si>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</si>
  <si>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</si>
  <si>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</si>
  <si>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</si>
  <si>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</si>
  <si>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</si>
  <si>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</si>
  <si>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</si>
  <si>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</si>
  <si>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</si>
  <si>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</si>
  <si>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</si>
  <si>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</si>
  <si>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</si>
  <si>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</si>
  <si>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</si>
  <si>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</si>
  <si>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</si>
  <si>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</si>
  <si>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</si>
  <si>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</si>
  <si>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</si>
  <si>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</si>
  <si>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</si>
  <si>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</si>
  <si>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</si>
  <si>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</si>
  <si>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</si>
  <si>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</si>
  <si>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</si>
  <si>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</si>
  <si>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</si>
  <si>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</si>
  <si>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</si>
  <si>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</si>
  <si>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</si>
  <si>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</si>
  <si>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</si>
  <si>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</si>
  <si>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</si>
  <si>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</si>
  <si>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</si>
  <si>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</si>
  <si>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</si>
  <si>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</si>
  <si>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</si>
  <si>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</si>
  <si>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</si>
  <si>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</si>
  <si>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</si>
  <si>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</si>
  <si>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</si>
  <si>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</si>
  <si>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</si>
  <si>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</si>
  <si>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</si>
  <si>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</si>
  <si>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</si>
  <si>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</si>
  <si>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</si>
  <si>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</si>
  <si>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</si>
  <si>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</si>
  <si>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</si>
  <si>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</si>
  <si>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</si>
  <si>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</si>
  <si>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</si>
  <si>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</si>
  <si>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</si>
  <si>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</si>
  <si>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</si>
  <si>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</si>
  <si>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</si>
  <si>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</si>
  <si>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</si>
  <si>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</si>
  <si>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</si>
  <si>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</si>
  <si>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</si>
  <si>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</si>
  <si>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</si>
  <si>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</si>
  <si>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</si>
  <si>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</si>
  <si>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</si>
  <si>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</si>
  <si>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</si>
  <si>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</si>
  <si>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</si>
  <si>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</si>
  <si>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</si>
  <si>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</si>
  <si>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</si>
  <si>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</si>
  <si>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</si>
  <si>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</si>
  <si>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</si>
  <si>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</si>
  <si>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</si>
  <si>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</si>
  <si>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</si>
  <si>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</si>
  <si>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</si>
  <si>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</si>
  <si>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</si>
  <si>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</si>
  <si>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</si>
  <si>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</si>
  <si>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</si>
  <si>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</si>
  <si>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</si>
  <si>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</si>
  <si>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</si>
  <si>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</si>
  <si>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</si>
  <si>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</si>
  <si>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</si>
  <si>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</si>
  <si>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</si>
  <si>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</si>
  <si>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</si>
  <si>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</si>
  <si>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</si>
  <si>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</si>
  <si>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</si>
  <si>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</si>
  <si>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</si>
  <si>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</si>
  <si>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</si>
  <si>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</si>
  <si>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</si>
  <si>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</si>
  <si>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</si>
  <si>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</si>
  <si>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</si>
  <si>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</si>
  <si>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</si>
  <si>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</si>
  <si>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</si>
  <si>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</si>
  <si>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</si>
  <si>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</si>
  <si>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</si>
  <si>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</si>
  <si>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</si>
  <si>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</si>
  <si>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</si>
  <si>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</si>
  <si>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</si>
  <si>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</si>
  <si>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</si>
  <si>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</si>
  <si>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</si>
  <si>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</si>
  <si>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</si>
  <si>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</si>
  <si>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</si>
  <si>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</si>
  <si>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</si>
  <si>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</si>
  <si>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</si>
  <si>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</si>
  <si>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</si>
  <si>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</si>
  <si>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</si>
  <si>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</si>
  <si>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</si>
  <si>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</si>
  <si>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</si>
  <si>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</si>
  <si>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</si>
  <si>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</si>
  <si>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</si>
  <si>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</si>
  <si>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</si>
  <si>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</si>
  <si>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</si>
  <si>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</si>
  <si>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</si>
  <si>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</si>
  <si>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</si>
  <si>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</si>
  <si>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</si>
  <si>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</si>
  <si>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</si>
  <si>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</si>
  <si>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</si>
  <si>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</si>
  <si>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</si>
  <si>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</si>
  <si>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</si>
  <si>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</si>
  <si>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</si>
  <si>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</si>
  <si>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</si>
  <si>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</si>
  <si>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</si>
  <si>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</si>
  <si>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</si>
  <si>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</si>
  <si>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</si>
  <si>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</si>
  <si>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</si>
  <si>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</si>
  <si>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</si>
  <si>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</si>
  <si>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</si>
  <si>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</si>
  <si>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</si>
  <si>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</si>
  <si>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</si>
  <si>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</si>
  <si>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</si>
  <si>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</si>
  <si>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</si>
  <si>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</si>
  <si>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</si>
  <si>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</si>
  <si>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</si>
  <si>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</si>
  <si>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</si>
  <si>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</si>
  <si>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</si>
  <si>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</si>
  <si>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</si>
  <si>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</si>
  <si>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</si>
  <si>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</si>
  <si>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</si>
  <si>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</si>
  <si>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</si>
  <si>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</si>
  <si>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</si>
  <si>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</si>
  <si>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</si>
  <si>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</si>
  <si>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</si>
  <si>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</si>
  <si>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</si>
  <si>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</si>
  <si>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</si>
  <si>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</si>
  <si>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</si>
  <si>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</si>
  <si>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</si>
  <si>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</si>
  <si>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</si>
  <si>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</si>
  <si>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</si>
  <si>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</si>
  <si>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</si>
  <si>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</si>
  <si>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</si>
  <si>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</si>
  <si>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</si>
  <si>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</si>
  <si>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</si>
  <si>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</si>
  <si>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</si>
  <si>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</si>
  <si>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</si>
  <si>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</si>
  <si>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</si>
  <si>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</si>
  <si>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</si>
  <si>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</si>
  <si>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</si>
  <si>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</si>
  <si>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</si>
  <si>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</si>
  <si>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</si>
  <si>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</si>
  <si>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</si>
  <si>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</si>
  <si>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</si>
  <si>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</si>
  <si>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</si>
  <si>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</si>
  <si>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</si>
  <si>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</si>
  <si>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</si>
  <si>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</si>
  <si>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</si>
  <si>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</si>
  <si>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</si>
  <si>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</si>
  <si>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</si>
  <si>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</si>
  <si>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</si>
  <si>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</si>
  <si>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</si>
  <si>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</si>
  <si>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</si>
  <si>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</si>
  <si>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</si>
  <si>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</si>
  <si>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</si>
  <si>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</si>
  <si>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</si>
  <si>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</si>
  <si>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</si>
  <si>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</si>
  <si>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</si>
  <si>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</si>
  <si>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</si>
  <si>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</si>
  <si>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</si>
  <si>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</si>
  <si>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</si>
  <si>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</si>
  <si>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</si>
  <si>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</si>
  <si>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</si>
  <si>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</si>
  <si>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</si>
  <si>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</si>
  <si>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</si>
  <si>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</si>
  <si>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</si>
  <si>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</si>
  <si>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</si>
  <si>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</si>
  <si>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</si>
  <si>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</si>
  <si>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</si>
  <si>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</si>
  <si>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</si>
  <si>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</si>
  <si>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</si>
  <si>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</si>
  <si>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</si>
  <si>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</si>
  <si>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</si>
  <si>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</si>
  <si>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</si>
  <si>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</si>
  <si>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</si>
  <si>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</si>
  <si>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</si>
  <si>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</si>
  <si>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</si>
  <si>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</si>
  <si>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</si>
  <si>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</si>
  <si>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</si>
  <si>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</si>
  <si>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</si>
  <si>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</si>
  <si>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</si>
  <si>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</si>
  <si>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</si>
  <si>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</si>
  <si>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</si>
  <si>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</si>
  <si>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</si>
  <si>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</si>
  <si>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</si>
  <si>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</si>
  <si>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</si>
  <si>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</si>
  <si>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</si>
  <si>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</si>
  <si>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</si>
  <si>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</si>
  <si>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</si>
  <si>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</si>
  <si>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</si>
  <si>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</si>
  <si>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</si>
  <si>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</si>
  <si>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</si>
  <si>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</si>
  <si>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</si>
  <si>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</si>
  <si>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</si>
  <si>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</si>
  <si>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</si>
  <si>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</si>
  <si>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</si>
  <si>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</si>
  <si>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</si>
  <si>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</si>
  <si>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</si>
  <si>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</si>
  <si>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</si>
  <si>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</si>
  <si>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</si>
  <si>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</si>
  <si>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</si>
  <si>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</si>
  <si>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</si>
  <si>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</si>
  <si>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</si>
  <si>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</si>
  <si>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</si>
  <si>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</si>
  <si>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</si>
  <si>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</si>
  <si>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</si>
  <si>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</si>
  <si>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</si>
  <si>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</si>
  <si>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</si>
  <si>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</si>
  <si>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</si>
  <si>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</si>
  <si>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</si>
  <si>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</si>
  <si>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</si>
  <si>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</si>
  <si>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</si>
  <si>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</si>
  <si>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</si>
  <si>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</si>
  <si>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</si>
  <si>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</si>
  <si>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</si>
  <si>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</si>
  <si>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</si>
  <si>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</si>
  <si>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</si>
  <si>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</si>
  <si>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</si>
  <si>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</si>
  <si>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</si>
  <si>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</si>
  <si>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</si>
  <si>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</si>
  <si>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</si>
  <si>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</si>
  <si>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</si>
  <si>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</si>
  <si>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</si>
  <si>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</si>
  <si>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</si>
  <si>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</si>
  <si>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</si>
  <si>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</si>
  <si>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</si>
  <si>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</si>
  <si>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</si>
  <si>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</si>
  <si>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</si>
  <si>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</si>
  <si>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</si>
  <si>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</si>
  <si>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</si>
  <si>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</si>
  <si>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</si>
  <si>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</si>
  <si>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</si>
  <si>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</si>
  <si>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</si>
  <si>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</si>
  <si>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</si>
  <si>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</si>
  <si>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</si>
  <si>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</si>
  <si>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</si>
  <si>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</si>
  <si>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</si>
  <si>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</si>
  <si>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</si>
  <si>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</si>
  <si>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</si>
  <si>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</si>
  <si>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</si>
  <si>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</si>
  <si>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</si>
  <si>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</si>
  <si>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</si>
  <si>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</si>
  <si>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</si>
  <si>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</si>
  <si>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</si>
  <si>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</si>
  <si>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</si>
  <si>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</si>
  <si>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</si>
  <si>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</si>
  <si>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</si>
  <si>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</si>
  <si>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</si>
  <si>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</si>
  <si>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</si>
  <si>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</si>
  <si>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</si>
  <si>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</si>
  <si>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</si>
  <si>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</si>
  <si>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</si>
  <si>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</si>
  <si>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</si>
  <si>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</si>
  <si>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</si>
  <si>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</si>
  <si>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</si>
  <si>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</si>
  <si>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</si>
  <si>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</si>
  <si>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</si>
  <si>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</si>
  <si>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</si>
  <si>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</si>
  <si>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</si>
  <si>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</si>
  <si>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</si>
  <si>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</si>
  <si>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</si>
  <si>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</si>
  <si>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</si>
  <si>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</si>
  <si>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</si>
  <si>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</si>
  <si>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</si>
  <si>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</si>
  <si>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</si>
  <si>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</si>
  <si>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</si>
  <si>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</si>
  <si>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</si>
  <si>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</si>
  <si>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</si>
  <si>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</si>
  <si>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</si>
  <si>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</si>
  <si>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</si>
  <si>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</si>
  <si>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</si>
  <si>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</si>
  <si>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</si>
  <si>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</si>
  <si>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</si>
  <si>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</si>
  <si>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</si>
  <si>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</si>
  <si>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</si>
  <si>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</si>
  <si>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</si>
  <si>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</si>
  <si>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</si>
  <si>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</si>
  <si>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</si>
  <si>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</si>
  <si>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</si>
  <si>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</si>
  <si>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</si>
  <si>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</si>
  <si>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</si>
  <si>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</si>
  <si>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</si>
  <si>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</si>
  <si>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</si>
  <si>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</si>
  <si>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</si>
  <si>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</si>
  <si>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</si>
  <si>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</si>
  <si>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</si>
  <si>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</si>
  <si>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</si>
  <si>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</si>
  <si>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</si>
  <si>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</si>
  <si>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</si>
  <si>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</si>
  <si>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</si>
  <si>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</si>
  <si>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</si>
  <si>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</si>
  <si>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</si>
  <si>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</si>
  <si>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</si>
  <si>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</si>
  <si>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</si>
  <si>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</si>
  <si>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</si>
  <si>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</si>
  <si>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</si>
  <si>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</si>
  <si>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</si>
  <si>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</si>
  <si>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</si>
  <si>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</si>
  <si>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</si>
  <si>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</si>
  <si>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</si>
  <si>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</si>
  <si>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</si>
  <si>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</si>
  <si>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</si>
  <si>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</si>
  <si>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</si>
  <si>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</si>
  <si>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</si>
  <si>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</si>
  <si>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</si>
  <si>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</si>
  <si>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</si>
  <si>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</si>
  <si>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</si>
  <si>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</si>
  <si>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</si>
  <si>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</si>
  <si>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</si>
  <si>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</si>
  <si>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</si>
  <si>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</si>
  <si>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</si>
  <si>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</si>
  <si>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</si>
  <si>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</si>
  <si>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</si>
  <si>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</si>
  <si>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</si>
  <si>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</si>
  <si>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</si>
  <si>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</si>
  <si>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</si>
  <si>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</si>
  <si>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</si>
  <si>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</si>
  <si>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</si>
  <si>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</si>
  <si>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</si>
  <si>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</si>
  <si>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</si>
  <si>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</si>
  <si>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</si>
  <si>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</si>
  <si>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</si>
  <si>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</si>
  <si>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</si>
  <si>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</si>
  <si>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</si>
  <si>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</si>
  <si>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</si>
  <si>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</si>
  <si>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</si>
  <si>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</si>
  <si>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</si>
  <si>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</si>
  <si>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</si>
  <si>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</si>
  <si>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</si>
  <si>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</si>
  <si>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</si>
  <si>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</si>
  <si>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</si>
  <si>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</si>
  <si>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</si>
  <si>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</si>
  <si>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</si>
  <si>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</si>
  <si>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</si>
  <si>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</si>
  <si>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</si>
  <si>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</si>
  <si>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</si>
  <si>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</si>
  <si>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</si>
  <si>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</si>
  <si>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</si>
  <si>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</si>
  <si>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</si>
  <si>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</si>
  <si>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</si>
  <si>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</si>
  <si>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</si>
  <si>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</si>
  <si>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</si>
  <si>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</si>
  <si>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</si>
  <si>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</si>
  <si>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</si>
  <si>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</si>
  <si>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</si>
  <si>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</si>
  <si>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</si>
  <si>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</si>
  <si>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</si>
  <si>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</si>
  <si>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</si>
  <si>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</si>
  <si>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</si>
  <si>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</si>
  <si>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</si>
  <si>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</si>
  <si>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</si>
  <si>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</si>
  <si>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</si>
  <si>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</si>
  <si>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</si>
  <si>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</si>
  <si>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</si>
  <si>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</si>
  <si>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</si>
  <si>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</si>
  <si>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</si>
  <si>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</si>
  <si>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</si>
  <si>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</si>
  <si>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</si>
  <si>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</si>
  <si>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</si>
  <si>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</si>
  <si>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</si>
  <si>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</si>
  <si>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</si>
  <si>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</si>
  <si>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</si>
  <si>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</si>
  <si>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</si>
  <si>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</si>
  <si>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</si>
  <si>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</si>
  <si>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</si>
  <si>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</si>
  <si>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</si>
  <si>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</si>
  <si>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</si>
  <si>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</si>
  <si>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</si>
  <si>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</si>
  <si>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</si>
  <si>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</si>
  <si>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</si>
  <si>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</si>
  <si>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</si>
  <si>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</si>
  <si>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</si>
  <si>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</si>
  <si>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</si>
  <si>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</si>
  <si>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</si>
  <si>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</si>
  <si>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</si>
  <si>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</si>
  <si>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</si>
  <si>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</si>
  <si>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</si>
  <si>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</si>
  <si>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</si>
  <si>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</si>
  <si>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</si>
  <si>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</si>
  <si>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</si>
  <si>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</si>
  <si>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</si>
  <si>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</si>
  <si>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</si>
  <si>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</si>
  <si>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</si>
  <si>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</si>
  <si>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</si>
  <si>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</si>
  <si>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</si>
  <si>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</si>
  <si>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</si>
  <si>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</si>
  <si>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</si>
  <si>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</si>
  <si>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</si>
  <si>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</si>
  <si>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</si>
  <si>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</si>
  <si>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</si>
  <si>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</si>
  <si>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</si>
  <si>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</si>
  <si>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</si>
  <si>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</si>
  <si>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</si>
  <si>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</si>
  <si>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</si>
  <si>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</si>
  <si>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</si>
  <si>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</si>
  <si>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</si>
  <si>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</si>
  <si>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</si>
  <si>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</si>
  <si>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</si>
  <si>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</si>
  <si>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</si>
  <si>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</si>
  <si>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</si>
  <si>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</si>
  <si>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</si>
  <si>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</si>
  <si>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</si>
  <si>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</si>
  <si>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</si>
  <si>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</si>
  <si>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</si>
  <si>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</si>
  <si>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</si>
  <si>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</si>
  <si>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</si>
  <si>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</si>
  <si>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</si>
  <si>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</si>
  <si>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</si>
  <si>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</si>
  <si>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</si>
  <si>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</si>
  <si>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</si>
  <si>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</si>
  <si>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</si>
  <si>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</si>
  <si>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</si>
  <si>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</si>
  <si>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</si>
  <si>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</si>
  <si>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</si>
  <si>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</si>
  <si>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</si>
  <si>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</si>
  <si>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</si>
  <si>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</si>
  <si>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</si>
  <si>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</si>
  <si>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</si>
  <si>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</si>
  <si>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</si>
  <si>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</si>
  <si>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</si>
  <si>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</si>
  <si>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</si>
  <si>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</si>
  <si>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</si>
  <si>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</si>
  <si>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</si>
  <si>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</si>
  <si>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</si>
  <si>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</si>
  <si>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</si>
  <si>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</si>
  <si>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</si>
  <si>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</si>
  <si>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</si>
  <si>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</si>
  <si>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</si>
  <si>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</si>
  <si>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</si>
  <si>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</si>
  <si>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</si>
  <si>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</si>
  <si>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</si>
  <si>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</si>
  <si>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</si>
  <si>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</si>
  <si>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</si>
  <si>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</si>
  <si>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</si>
  <si>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</si>
  <si>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</si>
  <si>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</si>
  <si>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</si>
  <si>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</si>
  <si>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</si>
  <si>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</si>
  <si>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</si>
  <si>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</si>
  <si>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</si>
  <si>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</si>
  <si>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</si>
  <si>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</si>
  <si>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</si>
  <si>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</si>
  <si>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</si>
  <si>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</si>
  <si>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</si>
  <si>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</si>
  <si>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</si>
  <si>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</si>
  <si>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</si>
  <si>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</si>
  <si>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</si>
  <si>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</si>
  <si>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</si>
  <si>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</si>
  <si>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</si>
  <si>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</si>
  <si>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</si>
  <si>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</si>
  <si>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</si>
  <si>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</si>
  <si>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</si>
  <si>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</si>
  <si>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</si>
  <si>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</si>
  <si>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</si>
  <si>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</si>
  <si>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</si>
  <si>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</si>
  <si>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</si>
  <si>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</si>
  <si>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</si>
  <si>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</si>
  <si>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</si>
  <si>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</si>
  <si>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</si>
  <si>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</si>
  <si>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</si>
  <si>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</si>
  <si>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</si>
  <si>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</si>
  <si>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</si>
  <si>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</si>
  <si>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</si>
  <si>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</si>
  <si>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</si>
  <si>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</si>
  <si>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</si>
  <si>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</si>
  <si>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</si>
  <si>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</si>
  <si>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</si>
  <si>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</si>
  <si>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</si>
  <si>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</si>
  <si>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</si>
  <si>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</si>
  <si>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</si>
  <si>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</si>
  <si>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</si>
  <si>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</si>
  <si>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</si>
  <si>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</si>
  <si>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</si>
  <si>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</si>
  <si>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</si>
  <si>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</si>
  <si>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</si>
  <si>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</si>
  <si>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</si>
  <si>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</si>
  <si>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</si>
  <si>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</si>
  <si>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</si>
  <si>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</si>
  <si>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</si>
  <si>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</si>
  <si>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</si>
  <si>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</si>
  <si>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</si>
  <si>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</si>
  <si>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</si>
  <si>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</si>
  <si>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</si>
  <si>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</si>
  <si>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</si>
  <si>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</si>
  <si>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</si>
  <si>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</si>
  <si>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</si>
  <si>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</si>
  <si>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</si>
  <si>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</si>
  <si>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</si>
  <si>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</si>
  <si>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</si>
  <si>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</si>
  <si>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</si>
  <si>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</si>
  <si>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</si>
  <si>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</si>
  <si>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</si>
  <si>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</si>
  <si>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</si>
  <si>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</si>
  <si>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</si>
  <si>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</si>
  <si>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</si>
  <si>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</si>
  <si>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</si>
  <si>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</si>
  <si>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</si>
  <si>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</si>
  <si>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</si>
  <si>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</si>
  <si>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</si>
  <si>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</si>
  <si>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</si>
  <si>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</si>
  <si>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</si>
  <si>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</si>
  <si>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</si>
  <si>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</si>
  <si>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</si>
  <si>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</si>
  <si>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</si>
  <si>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</si>
  <si>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</si>
  <si>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</si>
  <si>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</si>
  <si>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</si>
  <si>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</si>
  <si>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</si>
  <si>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</si>
  <si>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</si>
  <si>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</si>
  <si>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</si>
  <si>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</si>
  <si>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</si>
  <si>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</si>
  <si>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</si>
  <si>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</si>
  <si>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</si>
  <si>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</si>
  <si>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</si>
  <si>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</si>
  <si>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</si>
  <si>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</si>
  <si>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</si>
  <si>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</si>
  <si>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</si>
  <si>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</si>
  <si>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</si>
  <si>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</si>
  <si>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</si>
  <si>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</si>
  <si>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</si>
  <si>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</si>
  <si>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</si>
  <si>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</si>
  <si>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</si>
  <si>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</si>
  <si>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</si>
  <si>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</si>
  <si>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</si>
  <si>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</si>
  <si>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</si>
  <si>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</si>
  <si>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</si>
  <si>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</si>
  <si>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</si>
  <si>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</si>
  <si>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</si>
  <si>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</si>
  <si>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</si>
  <si>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</si>
  <si>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</si>
  <si>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</si>
  <si>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</si>
  <si>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</si>
  <si>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</si>
  <si>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</si>
  <si>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</si>
  <si>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</si>
  <si>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</si>
  <si>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</si>
  <si>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</si>
  <si>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</si>
  <si>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</si>
  <si>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</si>
  <si>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</si>
  <si>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</si>
  <si>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</si>
  <si>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</si>
  <si>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</si>
  <si>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</si>
  <si>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</si>
  <si>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</si>
  <si>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</si>
  <si>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</si>
  <si>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</si>
  <si>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</si>
  <si>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</si>
  <si>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</si>
  <si>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</si>
  <si>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</si>
  <si>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</si>
  <si>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</si>
  <si>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</si>
  <si>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</si>
  <si>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</si>
  <si>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</si>
  <si>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</si>
  <si>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</si>
  <si>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</si>
  <si>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</si>
  <si>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</si>
  <si>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</si>
  <si>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</si>
  <si>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</si>
  <si>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</si>
  <si>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</si>
  <si>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</si>
  <si>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</si>
  <si>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</si>
  <si>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</si>
  <si>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</si>
  <si>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</si>
  <si>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</si>
  <si>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</si>
  <si>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</si>
  <si>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</si>
  <si>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</si>
  <si>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</si>
  <si>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</si>
  <si>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</si>
  <si>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</si>
  <si>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</si>
  <si>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</si>
  <si>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</si>
  <si>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</si>
  <si>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</si>
  <si>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</si>
  <si>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</si>
  <si>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</si>
  <si>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</si>
  <si>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</si>
  <si>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</si>
  <si>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</si>
  <si>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</si>
  <si>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</si>
  <si>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</si>
  <si>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</si>
  <si>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</si>
  <si>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</si>
  <si>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</si>
  <si>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</si>
  <si>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</si>
  <si>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</si>
  <si>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</si>
  <si>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</si>
  <si>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</si>
  <si>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</si>
  <si>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</si>
  <si>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</si>
  <si>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</si>
  <si>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</si>
  <si>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</si>
  <si>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</si>
  <si>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</si>
  <si>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</si>
  <si>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</si>
  <si>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</si>
  <si>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</si>
  <si>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</si>
  <si>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</si>
  <si>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</si>
  <si>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</si>
  <si>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</si>
  <si>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</si>
  <si>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</si>
  <si>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</si>
  <si>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</si>
  <si>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</si>
  <si>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</si>
  <si>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</si>
  <si>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</si>
  <si>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</si>
  <si>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</si>
  <si>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</si>
  <si>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</si>
  <si>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</si>
  <si>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</si>
  <si>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</si>
  <si>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</si>
  <si>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</si>
  <si>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</si>
  <si>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</si>
  <si>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</si>
  <si>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</si>
  <si>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</si>
  <si>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</si>
  <si>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</si>
  <si>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</si>
  <si>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</si>
  <si>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</si>
  <si>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</si>
  <si>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</si>
  <si>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</si>
  <si>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</si>
  <si>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</si>
  <si>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</si>
  <si>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</si>
  <si>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</si>
  <si>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</si>
  <si>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</si>
  <si>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</si>
  <si>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</si>
  <si>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</si>
  <si>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</si>
  <si>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</si>
  <si>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</si>
  <si>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</si>
  <si>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</si>
  <si>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</si>
  <si>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</si>
  <si>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</si>
  <si>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</si>
  <si>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</si>
  <si>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</si>
  <si>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</si>
  <si>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</si>
  <si>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</si>
  <si>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</si>
  <si>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</si>
  <si>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</si>
  <si>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</si>
  <si>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</si>
  <si>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</si>
  <si>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</si>
  <si>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</si>
  <si>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</si>
  <si>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</si>
  <si>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</si>
  <si>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</si>
  <si>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</si>
  <si>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</si>
  <si>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</si>
  <si>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</si>
  <si>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</si>
  <si>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</si>
  <si>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</si>
  <si>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</si>
  <si>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</si>
  <si>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</si>
  <si>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</si>
  <si>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</si>
  <si>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</si>
  <si>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</si>
  <si>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</si>
  <si>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</si>
  <si>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</si>
  <si>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</si>
  <si>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</si>
  <si>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</si>
  <si>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</si>
  <si>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</si>
  <si>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</si>
  <si>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</si>
  <si>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</si>
  <si>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</si>
  <si>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</si>
  <si>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</si>
  <si>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</si>
  <si>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</si>
  <si>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</si>
  <si>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</si>
  <si>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</si>
  <si>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</si>
  <si>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</si>
  <si>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</si>
  <si>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</si>
  <si>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</si>
  <si>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</si>
  <si>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</si>
  <si>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</si>
  <si>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</si>
  <si>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</si>
  <si>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</si>
  <si>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</si>
  <si>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</si>
  <si>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</si>
  <si>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</si>
  <si>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</si>
  <si>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</si>
  <si>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</si>
  <si>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</si>
  <si>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</si>
  <si>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</si>
  <si>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</si>
  <si>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</si>
  <si>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</si>
  <si>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</si>
  <si>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</si>
  <si>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</si>
  <si>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</si>
  <si>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</si>
  <si>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</si>
  <si>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</si>
  <si>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</si>
  <si>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</si>
  <si>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</si>
  <si>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</si>
  <si>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</si>
  <si>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</si>
  <si>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</si>
  <si>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</si>
  <si>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</si>
  <si>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</si>
  <si>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</si>
  <si>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</si>
  <si>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</si>
  <si>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</si>
  <si>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</si>
  <si>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</si>
  <si>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</si>
  <si>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</si>
  <si>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</si>
  <si>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</si>
  <si>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</si>
  <si>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</si>
  <si>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</si>
  <si>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</si>
  <si>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</si>
  <si>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</si>
  <si>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</si>
  <si>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</si>
  <si>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</si>
  <si>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</si>
  <si>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</si>
  <si>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</si>
  <si>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</si>
  <si>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</si>
  <si>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</si>
  <si>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</si>
  <si>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</si>
  <si>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</si>
  <si>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</si>
  <si>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</si>
  <si>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</si>
  <si>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</si>
  <si>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</si>
  <si>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</si>
  <si>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</si>
  <si>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</si>
  <si>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</si>
  <si>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</si>
  <si>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</si>
  <si>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</si>
  <si>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</si>
  <si>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</si>
  <si>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</si>
  <si>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</si>
  <si>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</si>
  <si>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</si>
  <si>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</si>
  <si>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</si>
  <si>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</si>
  <si>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</si>
  <si>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</si>
  <si>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</si>
  <si>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</si>
  <si>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</si>
  <si>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</si>
  <si>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</si>
  <si>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</si>
  <si>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</si>
  <si>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</si>
  <si>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</si>
  <si>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</si>
  <si>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</si>
  <si>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</si>
  <si>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</si>
  <si>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</si>
  <si>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</si>
  <si>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</si>
  <si>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</si>
  <si>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</si>
  <si>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</si>
  <si>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</si>
  <si>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</si>
  <si>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</si>
  <si>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</si>
  <si>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</si>
  <si>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</si>
  <si>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</si>
  <si>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</si>
  <si>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</si>
  <si>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</si>
  <si>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</si>
  <si>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</si>
  <si>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</si>
  <si>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</si>
  <si>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</si>
  <si>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</si>
  <si>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</si>
  <si>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</si>
  <si>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</si>
  <si>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</si>
  <si>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</si>
  <si>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</si>
  <si>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</si>
  <si>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</si>
  <si>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</si>
  <si>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</si>
  <si>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</si>
  <si>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</si>
  <si>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</si>
  <si>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</si>
  <si>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</si>
  <si>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</si>
  <si>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</si>
  <si>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</si>
  <si>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</si>
  <si>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</si>
  <si>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</si>
  <si>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</si>
  <si>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</si>
  <si>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</si>
  <si>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</si>
  <si>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</si>
  <si>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</si>
  <si>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</si>
  <si>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</si>
  <si>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</si>
  <si>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</si>
  <si>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</si>
  <si>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</si>
  <si>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</si>
  <si>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</si>
  <si>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</si>
  <si>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</si>
  <si>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</si>
  <si>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</si>
  <si>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</si>
  <si>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</si>
  <si>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</si>
  <si>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</si>
  <si>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</si>
  <si>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</si>
  <si>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</si>
  <si>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</si>
  <si>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</si>
  <si>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</si>
  <si>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</si>
  <si>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</si>
  <si>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</si>
  <si>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</si>
  <si>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</si>
  <si>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</si>
  <si>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</si>
  <si>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</si>
  <si>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</si>
  <si>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</si>
  <si>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</si>
  <si>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</si>
  <si>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</si>
  <si>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</si>
  <si>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</si>
  <si>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</si>
  <si>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</si>
  <si>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</si>
  <si>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</si>
  <si>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</si>
  <si>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</si>
  <si>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</si>
  <si>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</si>
  <si>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</si>
  <si>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</si>
  <si>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</si>
  <si>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</si>
  <si>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</si>
  <si>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</si>
  <si>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</si>
  <si>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</si>
  <si>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</si>
  <si>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</si>
  <si>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</si>
  <si>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</si>
  <si>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</si>
  <si>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</si>
  <si>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</si>
  <si>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</si>
  <si>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</si>
  <si>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</si>
  <si>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</si>
  <si>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</si>
  <si>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</si>
  <si>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</si>
  <si>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</si>
  <si>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</si>
  <si>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</si>
  <si>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</si>
  <si>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</si>
  <si>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</si>
  <si>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</si>
  <si>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</si>
  <si>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</si>
  <si>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</si>
  <si>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</si>
  <si>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</si>
  <si>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</si>
  <si>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</si>
  <si>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</si>
  <si>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</si>
  <si>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</si>
  <si>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</si>
  <si>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</si>
  <si>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</si>
  <si>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</si>
  <si>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</si>
  <si>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</si>
  <si>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</si>
  <si>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</si>
  <si>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</si>
  <si>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</si>
  <si>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</si>
  <si>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</si>
  <si>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</si>
  <si>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</si>
  <si>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</si>
  <si>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</si>
  <si>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</si>
  <si>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</si>
  <si>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</si>
  <si>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</si>
  <si>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</si>
  <si>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</si>
  <si>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</si>
  <si>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</si>
  <si>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</si>
  <si>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</si>
  <si>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</si>
  <si>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</si>
  <si>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</si>
  <si>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</si>
  <si>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</si>
  <si>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</si>
  <si>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</si>
  <si>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</si>
  <si>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</si>
  <si>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</si>
  <si>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</si>
  <si>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</si>
  <si>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</si>
  <si>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</si>
  <si>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</si>
  <si>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</si>
  <si>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</si>
  <si>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</si>
  <si>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</si>
  <si>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</si>
  <si>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</si>
  <si>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</si>
  <si>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</si>
  <si>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</si>
  <si>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</si>
  <si>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</si>
  <si>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</si>
  <si>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</si>
  <si>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</si>
  <si>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</si>
  <si>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</si>
  <si>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</si>
  <si>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</si>
  <si>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</si>
  <si>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</si>
  <si>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</si>
  <si>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</si>
  <si>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</si>
  <si>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</si>
  <si>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</si>
  <si>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</si>
  <si>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</si>
  <si>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</si>
  <si>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</si>
  <si>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</si>
  <si>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</si>
  <si>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</si>
  <si>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</si>
  <si>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</si>
  <si>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</si>
  <si>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</si>
  <si>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</si>
  <si>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</si>
  <si>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</si>
  <si>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</si>
  <si>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</si>
  <si>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</si>
  <si>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</si>
  <si>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</si>
  <si>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</si>
  <si>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</si>
  <si>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</si>
  <si>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</si>
  <si>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</si>
  <si>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</si>
  <si>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</si>
  <si>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</si>
  <si>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</si>
  <si>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</si>
  <si>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</si>
  <si>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</si>
  <si>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</si>
  <si>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</si>
  <si>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</si>
  <si>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</si>
  <si>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</si>
  <si>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</si>
  <si>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</si>
  <si>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</si>
  <si>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</si>
  <si>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</si>
  <si>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</si>
  <si>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</si>
  <si>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</si>
  <si>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</si>
  <si>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</si>
  <si>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</si>
  <si>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</si>
  <si>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</si>
  <si>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</si>
  <si>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</si>
  <si>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</si>
  <si>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</si>
  <si>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</si>
  <si>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</si>
  <si>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</si>
  <si>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</si>
  <si>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</si>
  <si>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</si>
  <si>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</si>
  <si>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</si>
  <si>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</si>
  <si>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</si>
  <si>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</si>
  <si>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</si>
  <si>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</si>
  <si>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</si>
  <si>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</si>
  <si>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</si>
  <si>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</si>
  <si>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</si>
  <si>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</si>
  <si>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</si>
  <si>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</si>
  <si>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</si>
  <si>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</si>
  <si>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</si>
  <si>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</si>
  <si>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</si>
  <si>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</si>
  <si>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</si>
  <si>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</si>
  <si>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</si>
  <si>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</si>
  <si>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</si>
  <si>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</si>
  <si>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</si>
  <si>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</si>
  <si>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</si>
  <si>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</si>
  <si>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</si>
  <si>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</si>
  <si>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</si>
  <si>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</si>
  <si>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</si>
  <si>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</si>
  <si>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</si>
  <si>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</si>
  <si>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</si>
  <si>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</si>
  <si>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</si>
  <si>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</si>
  <si>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</si>
  <si>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</si>
  <si>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</si>
  <si>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</si>
  <si>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</si>
  <si>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</si>
  <si>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</si>
  <si>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</si>
  <si>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</si>
  <si>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</si>
  <si>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</si>
  <si>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</si>
  <si>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</si>
  <si>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</si>
  <si>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</si>
  <si>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</si>
  <si>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</si>
  <si>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</si>
  <si>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</si>
  <si>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</si>
  <si>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</si>
  <si>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</si>
  <si>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</si>
  <si>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</si>
  <si>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</si>
  <si>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</si>
  <si>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</si>
  <si>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</si>
  <si>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</si>
  <si>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</si>
  <si>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</si>
  <si>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</si>
  <si>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</si>
  <si>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</si>
  <si>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</si>
  <si>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</si>
  <si>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</si>
  <si>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</si>
  <si>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</si>
  <si>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</si>
  <si>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</si>
  <si>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</si>
  <si>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</si>
  <si>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</si>
  <si>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</si>
  <si>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</si>
  <si>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</si>
  <si>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</si>
  <si>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</si>
  <si>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</si>
  <si>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</si>
  <si>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</si>
  <si>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</si>
  <si>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</si>
  <si>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</si>
  <si>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</si>
  <si>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</si>
  <si>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</si>
  <si>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</si>
  <si>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</si>
  <si>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</si>
  <si>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</si>
  <si>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</si>
  <si>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</si>
  <si>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</si>
  <si>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</si>
  <si>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</si>
  <si>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</si>
  <si>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</si>
  <si>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</si>
  <si>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</si>
  <si>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</si>
  <si>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</si>
  <si>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</si>
  <si>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</si>
  <si>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</si>
  <si>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</si>
  <si>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</si>
  <si>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</si>
  <si>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</si>
  <si>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</si>
  <si>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</si>
  <si>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</si>
  <si>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</si>
  <si>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</si>
  <si>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</si>
  <si>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</si>
  <si>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</si>
  <si>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</si>
  <si>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</si>
  <si>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</si>
  <si>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</si>
  <si>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</si>
  <si>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</si>
  <si>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</si>
  <si>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</si>
  <si>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</si>
  <si>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</si>
  <si>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</si>
  <si>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</si>
  <si>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</si>
  <si>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</si>
  <si>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</si>
  <si>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</si>
  <si>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</si>
  <si>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</si>
  <si>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</si>
  <si>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</si>
  <si>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</si>
  <si>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</si>
  <si>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</si>
  <si>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</si>
  <si>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</si>
  <si>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</si>
  <si>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</si>
  <si>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</si>
  <si>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</si>
  <si>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</si>
  <si>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</si>
  <si>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</si>
  <si>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</si>
  <si>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</si>
  <si>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</si>
  <si>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</si>
  <si>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</si>
  <si>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</si>
  <si>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</si>
  <si>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</si>
  <si>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</si>
  <si>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</si>
  <si>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</si>
  <si>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</si>
  <si>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</si>
  <si>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</si>
  <si>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</si>
  <si>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</si>
  <si>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</si>
  <si>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</si>
  <si>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</si>
  <si>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</si>
  <si>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</si>
  <si>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</si>
  <si>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</si>
  <si>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</si>
  <si>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</si>
  <si>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</si>
  <si>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</si>
  <si>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</si>
  <si>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</si>
  <si>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</si>
  <si>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</si>
  <si>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</si>
  <si>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</si>
  <si>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</si>
  <si>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</si>
  <si>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</si>
  <si>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</si>
  <si>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</si>
  <si>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</si>
  <si>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</si>
  <si>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</si>
  <si>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</si>
  <si>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</si>
  <si>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</si>
  <si>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</si>
  <si>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</si>
  <si>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</si>
  <si>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</si>
  <si>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</si>
  <si>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</si>
  <si>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</si>
  <si>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</si>
  <si>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</si>
  <si>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</si>
  <si>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</si>
  <si>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</si>
  <si>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</si>
  <si>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</si>
  <si>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</si>
  <si>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</si>
  <si>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</si>
  <si>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</si>
  <si>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</si>
  <si>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</si>
  <si>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</si>
  <si>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</si>
  <si>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</si>
  <si>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</si>
  <si>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</si>
  <si>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</si>
  <si>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</si>
  <si>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</si>
  <si>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</si>
  <si>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</si>
  <si>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</si>
  <si>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</si>
  <si>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</si>
  <si>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</si>
  <si>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</si>
  <si>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</si>
  <si>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</si>
  <si>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</si>
  <si>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</si>
  <si>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</si>
  <si>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</si>
  <si>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</si>
  <si>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</si>
  <si>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</si>
  <si>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</si>
  <si>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</si>
  <si>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</si>
  <si>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</si>
  <si>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</si>
  <si>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</si>
  <si>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</si>
  <si>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</si>
  <si>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</si>
  <si>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</si>
  <si>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</si>
  <si>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</si>
  <si>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</si>
  <si>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</si>
  <si>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</si>
  <si>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</si>
  <si>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</si>
  <si>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</si>
  <si>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</si>
  <si>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</si>
  <si>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</si>
  <si>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</si>
  <si>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</si>
  <si>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</si>
  <si>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</si>
  <si>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</si>
  <si>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</si>
  <si>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</si>
  <si>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</si>
  <si>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</si>
  <si>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</si>
  <si>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</si>
  <si>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</si>
  <si>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</si>
  <si>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</si>
  <si>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</si>
  <si>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</si>
  <si>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</si>
  <si>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</si>
  <si>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</si>
  <si>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</si>
  <si>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</si>
  <si>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</si>
  <si>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</si>
  <si>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</si>
  <si>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</si>
  <si>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</si>
  <si>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</si>
  <si>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</si>
  <si>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</si>
  <si>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</si>
  <si>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</si>
  <si>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</si>
  <si>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</si>
  <si>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</si>
  <si>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</si>
  <si>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</si>
  <si>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</si>
  <si>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</si>
  <si>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</si>
  <si>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</si>
  <si>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</si>
  <si>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</si>
  <si>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</si>
  <si>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</si>
  <si>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</si>
  <si>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</si>
  <si>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</si>
  <si>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</si>
  <si>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</si>
  <si>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</si>
  <si>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</si>
  <si>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</si>
  <si>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</si>
  <si>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</si>
  <si>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</si>
  <si>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</si>
  <si>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</si>
  <si>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</si>
  <si>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</si>
  <si>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</si>
  <si>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</si>
  <si>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</si>
  <si>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</si>
  <si>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</si>
  <si>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</si>
  <si>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</si>
  <si>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</si>
  <si>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</si>
  <si>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</si>
  <si>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</si>
  <si>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</si>
  <si>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</si>
  <si>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</si>
  <si>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</si>
  <si>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</si>
  <si>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</si>
  <si>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</si>
  <si>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</si>
  <si>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</si>
  <si>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</si>
  <si>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</si>
  <si>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</si>
  <si>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</si>
  <si>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</si>
  <si>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</si>
  <si>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</si>
  <si>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</si>
  <si>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</si>
  <si>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</si>
  <si>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</si>
  <si>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</si>
  <si>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</si>
  <si>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</si>
  <si>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</si>
  <si>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</si>
  <si>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</si>
  <si>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</si>
  <si>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</si>
  <si>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</si>
  <si>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</si>
  <si>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</si>
  <si>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</si>
  <si>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</si>
  <si>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</si>
  <si>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</si>
  <si>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</si>
  <si>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</si>
  <si>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</si>
  <si>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</si>
  <si>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</si>
  <si>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</si>
  <si>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</si>
  <si>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</si>
  <si>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</si>
  <si>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</si>
  <si>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</si>
  <si>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</si>
  <si>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</si>
  <si>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</si>
  <si>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</si>
  <si>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</si>
  <si>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</si>
  <si>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</si>
  <si>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</si>
  <si>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</si>
  <si>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</si>
  <si>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</si>
  <si>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</si>
  <si>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</si>
  <si>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</si>
  <si>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</si>
  <si>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</si>
  <si>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</si>
  <si>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</si>
  <si>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</si>
  <si>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</si>
  <si>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</si>
  <si>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</si>
  <si>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</si>
  <si>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</si>
  <si>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</si>
  <si>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</si>
  <si>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</si>
  <si>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</si>
  <si>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</si>
  <si>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</si>
  <si>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</si>
  <si>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</si>
  <si>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</si>
  <si>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</si>
  <si>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</si>
  <si>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</si>
  <si>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</si>
  <si>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</si>
  <si>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</si>
  <si>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</si>
  <si>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</si>
  <si>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</si>
  <si>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</si>
  <si>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</si>
  <si>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</si>
  <si>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</si>
  <si>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</si>
  <si>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</si>
  <si>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</si>
  <si>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</si>
  <si>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</si>
  <si>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</si>
  <si>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</si>
  <si>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</si>
  <si>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</si>
  <si>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</si>
  <si>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</si>
  <si>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</si>
  <si>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</si>
  <si>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</si>
  <si>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</si>
  <si>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</si>
  <si>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</si>
  <si>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</si>
  <si>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</si>
  <si>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</si>
  <si>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</si>
  <si>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</si>
  <si>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</si>
  <si>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</si>
  <si>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</si>
  <si>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</si>
  <si>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</si>
  <si>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</si>
  <si>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</si>
  <si>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</si>
  <si>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</si>
  <si>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</si>
  <si>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</si>
  <si>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</si>
  <si>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</si>
  <si>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</si>
  <si>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</si>
  <si>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</si>
  <si>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</si>
  <si>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</si>
  <si>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</si>
  <si>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</si>
  <si>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</si>
  <si>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</si>
  <si>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</si>
  <si>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</si>
  <si>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</si>
  <si>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</si>
  <si>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</si>
  <si>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</si>
  <si>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</si>
  <si>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</si>
  <si>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</si>
  <si>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</si>
  <si>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</si>
  <si>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</si>
  <si>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</si>
  <si>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</si>
  <si>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</si>
  <si>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</si>
  <si>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</si>
  <si>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</si>
  <si>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</si>
  <si>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</si>
  <si>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</si>
  <si>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</si>
  <si>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</si>
  <si>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</si>
  <si>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</si>
  <si>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</si>
  <si>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</si>
  <si>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</si>
  <si>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</si>
  <si>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</si>
  <si>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</si>
  <si>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</si>
  <si>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</si>
  <si>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</si>
  <si>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</si>
  <si>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</si>
  <si>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</si>
  <si>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</si>
  <si>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</si>
  <si>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</si>
  <si>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</si>
  <si>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</si>
  <si>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</si>
  <si>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</si>
  <si>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</si>
  <si>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</si>
  <si>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</si>
  <si>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</si>
  <si>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</si>
  <si>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</si>
  <si>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</si>
  <si>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</si>
  <si>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</si>
  <si>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</si>
  <si>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</si>
  <si>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</si>
  <si>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</si>
  <si>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</si>
  <si>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</si>
  <si>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</si>
  <si>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</si>
  <si>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</si>
  <si>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</si>
  <si>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</si>
  <si>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</si>
  <si>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</si>
  <si>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</si>
  <si>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</si>
  <si>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</si>
  <si>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</si>
  <si>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</si>
  <si>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</si>
  <si>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</si>
  <si>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</si>
  <si>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</si>
  <si>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</si>
  <si>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</si>
  <si>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</si>
  <si>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</si>
  <si>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</si>
  <si>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</si>
  <si>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</si>
  <si>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</si>
  <si>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</si>
  <si>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</si>
  <si>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</si>
  <si>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</si>
  <si>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</si>
  <si>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</si>
  <si>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</si>
  <si>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</si>
  <si>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</si>
  <si>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</si>
  <si>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</si>
  <si>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</si>
  <si>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</si>
  <si>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</si>
  <si>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</si>
  <si>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</si>
  <si>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</si>
  <si>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</si>
  <si>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</si>
  <si>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</si>
  <si>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</si>
  <si>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</si>
  <si>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</si>
  <si>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</si>
  <si>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</si>
  <si>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</si>
  <si>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</si>
  <si>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</si>
  <si>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</si>
  <si>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</si>
  <si>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</si>
  <si>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</si>
  <si>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</si>
  <si>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</si>
  <si>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</si>
  <si>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</si>
  <si>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</si>
  <si>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</si>
  <si>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</si>
  <si>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</si>
  <si>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</si>
  <si>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</si>
  <si>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</si>
  <si>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</si>
  <si>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</si>
  <si>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</si>
  <si>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</si>
  <si>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</si>
  <si>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</si>
  <si>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</si>
  <si>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</si>
  <si>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</si>
  <si>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</si>
  <si>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</si>
  <si>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</si>
  <si>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</si>
  <si>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</si>
  <si>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</si>
  <si>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</si>
  <si>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</si>
  <si>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</si>
  <si>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</si>
  <si>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</si>
  <si>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</si>
  <si>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</si>
  <si>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</si>
  <si>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</si>
  <si>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</si>
  <si>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</si>
  <si>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</si>
  <si>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</si>
  <si>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</si>
  <si>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</si>
  <si>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</si>
  <si>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</si>
  <si>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</si>
  <si>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</si>
  <si>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</si>
  <si>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</si>
  <si>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</si>
  <si>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</si>
  <si>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</si>
  <si>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</si>
  <si>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</si>
  <si>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</si>
  <si>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</si>
  <si>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</si>
  <si>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</si>
  <si>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</si>
  <si>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</si>
  <si>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</si>
  <si>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</si>
  <si>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</si>
  <si>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</si>
  <si>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</si>
  <si>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</si>
  <si>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</si>
  <si>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</si>
  <si>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</si>
  <si>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</si>
  <si>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</si>
  <si>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</si>
  <si>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</si>
  <si>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</si>
  <si>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</si>
  <si>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</si>
  <si>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</si>
  <si>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</si>
  <si>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</si>
  <si>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</si>
  <si>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</si>
  <si>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</si>
  <si>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</si>
  <si>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</si>
  <si>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</si>
  <si>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</si>
  <si>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</si>
  <si>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</si>
  <si>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</si>
  <si>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</si>
  <si>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</si>
  <si>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</si>
  <si>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</si>
  <si>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</si>
  <si>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</si>
  <si>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</si>
  <si>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</si>
  <si>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</si>
  <si>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</si>
  <si>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</si>
  <si>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</si>
  <si>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</si>
  <si>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</si>
  <si>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</si>
  <si>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</si>
  <si>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</si>
  <si>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</si>
  <si>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</si>
  <si>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</si>
  <si>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</si>
  <si>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</si>
  <si>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</si>
  <si>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</si>
  <si>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</si>
  <si>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</si>
  <si>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</si>
  <si>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</si>
  <si>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</si>
  <si>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</si>
  <si>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</si>
  <si>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</si>
  <si>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</si>
  <si>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</si>
  <si>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</si>
  <si>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</si>
  <si>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</si>
  <si>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</si>
  <si>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</si>
  <si>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</si>
  <si>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</si>
  <si>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</si>
  <si>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</si>
  <si>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</si>
  <si>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</si>
  <si>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</si>
  <si>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</si>
  <si>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</si>
  <si>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</si>
  <si>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</si>
  <si>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</si>
  <si>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</si>
  <si>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</si>
  <si>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</si>
  <si>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</si>
  <si>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</si>
  <si>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</si>
  <si>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</si>
  <si>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</si>
  <si>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</si>
  <si>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</si>
  <si>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</si>
  <si>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</si>
  <si>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</si>
  <si>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</si>
  <si>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</si>
  <si>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</si>
  <si>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</si>
  <si>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</si>
  <si>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</si>
  <si>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</si>
  <si>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</si>
  <si>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</si>
  <si>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</si>
  <si>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</si>
  <si>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</si>
  <si>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</si>
  <si>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</si>
  <si>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</si>
  <si>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</si>
  <si>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</si>
  <si>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</si>
  <si>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</si>
  <si>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</si>
  <si>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</si>
  <si>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</si>
  <si>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</si>
  <si>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</si>
  <si>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</si>
  <si>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</si>
  <si>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</si>
  <si>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</si>
  <si>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</si>
  <si>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</si>
  <si>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</si>
  <si>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</si>
  <si>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</si>
  <si>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</si>
  <si>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</si>
  <si>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</si>
  <si>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</si>
  <si>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</si>
  <si>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</si>
  <si>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</si>
  <si>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</si>
  <si>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</si>
  <si>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</si>
  <si>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</si>
  <si>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</si>
  <si>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</si>
  <si>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</si>
  <si>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</si>
  <si>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</si>
  <si>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</si>
  <si>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</si>
  <si>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</si>
  <si>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</si>
  <si>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</si>
  <si>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</si>
  <si>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</si>
  <si>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</si>
  <si>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</si>
  <si>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</si>
  <si>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</si>
  <si>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</si>
  <si>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</si>
  <si>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</si>
  <si>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</si>
  <si>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</si>
  <si>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</si>
  <si>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</si>
  <si>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</si>
  <si>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</si>
  <si>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</si>
  <si>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</si>
  <si>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</si>
  <si>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</si>
  <si>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</si>
  <si>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</si>
  <si>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</si>
  <si>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</si>
  <si>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</si>
  <si>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</si>
  <si>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</si>
  <si>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</si>
  <si>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</si>
  <si>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</si>
  <si>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</si>
  <si>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</si>
  <si>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</si>
  <si>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</si>
  <si>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</si>
  <si>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</si>
  <si>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</si>
  <si>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</si>
  <si>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</si>
  <si>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</si>
  <si>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</si>
  <si>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</si>
  <si>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</si>
  <si>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</si>
  <si>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</si>
  <si>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</si>
  <si>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</si>
  <si>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</si>
  <si>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</si>
  <si>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</si>
  <si>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</si>
  <si>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</si>
  <si>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</si>
  <si>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</si>
  <si>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</si>
  <si>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</si>
  <si>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</si>
  <si>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</si>
  <si>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</si>
  <si>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</si>
  <si>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</si>
  <si>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</si>
  <si>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</si>
  <si>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</si>
  <si>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</si>
  <si>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</si>
  <si>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</si>
  <si>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</si>
  <si>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</si>
  <si>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</si>
  <si>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</si>
  <si>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</si>
  <si>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</si>
  <si>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</si>
  <si>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</si>
  <si>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</si>
  <si>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</si>
  <si>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</si>
  <si>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</si>
  <si>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</si>
  <si>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</si>
  <si>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</si>
  <si>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</si>
  <si>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</si>
  <si>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</si>
  <si>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</si>
  <si>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</si>
  <si>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</si>
  <si>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</si>
  <si>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</si>
  <si>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</si>
  <si>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</si>
  <si>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</si>
  <si>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</si>
  <si>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</si>
  <si>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</si>
  <si>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</si>
  <si>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</si>
  <si>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</si>
  <si>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</si>
  <si>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</si>
  <si>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</si>
  <si>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</si>
  <si>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</si>
  <si>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</si>
  <si>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</si>
  <si>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</si>
  <si>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</si>
  <si>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</si>
  <si>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</si>
  <si>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</si>
  <si>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</si>
  <si>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</si>
  <si>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</si>
  <si>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</si>
  <si>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</si>
  <si>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</si>
  <si>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</si>
  <si>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</si>
  <si>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</si>
  <si>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</si>
  <si>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</si>
  <si>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</si>
  <si>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</si>
  <si>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</si>
  <si>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</si>
  <si>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</si>
  <si>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</si>
  <si>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</si>
  <si>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</si>
  <si>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</si>
  <si>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</si>
  <si>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</si>
  <si>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</si>
  <si>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</si>
  <si>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</si>
  <si>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</si>
  <si>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</si>
  <si>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</si>
  <si>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</si>
  <si>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</si>
  <si>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</si>
  <si>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</si>
  <si>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</si>
  <si>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</si>
  <si>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</si>
  <si>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</si>
  <si>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</si>
  <si>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</si>
  <si>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</si>
  <si>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</si>
  <si>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</si>
  <si>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</si>
  <si>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</si>
  <si>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</si>
  <si>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</si>
  <si>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</si>
  <si>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</si>
  <si>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</si>
  <si>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</si>
  <si>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</si>
  <si>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</si>
  <si>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</si>
  <si>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</si>
  <si>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</si>
  <si>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</si>
  <si>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</si>
  <si>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</si>
  <si>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</si>
  <si>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</si>
  <si>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</si>
  <si>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</si>
  <si>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</si>
  <si>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</si>
  <si>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</si>
  <si>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</si>
  <si>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</si>
  <si>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</si>
  <si>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</si>
  <si>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</si>
  <si>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</si>
  <si>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</si>
  <si>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</si>
  <si>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</si>
  <si>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</si>
  <si>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</si>
  <si>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</si>
  <si>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</si>
  <si>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</si>
  <si>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</si>
  <si>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</si>
  <si>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</si>
  <si>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</si>
  <si>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</si>
  <si>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</si>
  <si>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</si>
  <si>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</si>
  <si>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</si>
  <si>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</si>
  <si>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</si>
  <si>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</si>
  <si>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</si>
  <si>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</si>
  <si>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</si>
  <si>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</si>
  <si>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</si>
  <si>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</si>
  <si>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</si>
  <si>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</si>
  <si>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</si>
  <si>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</si>
  <si>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</si>
  <si>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</si>
  <si>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</si>
  <si>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</si>
  <si>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</si>
  <si>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</si>
  <si>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</si>
  <si>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</si>
  <si>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</si>
  <si>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</si>
  <si>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</si>
  <si>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</si>
  <si>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</si>
  <si>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</si>
  <si>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</si>
  <si>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</si>
  <si>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</si>
  <si>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</si>
  <si>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</si>
  <si>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</si>
  <si>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</si>
  <si>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</si>
  <si>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</si>
  <si>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</si>
  <si>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</si>
  <si>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</si>
  <si>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</si>
  <si>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</si>
  <si>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</si>
  <si>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</si>
  <si>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</si>
  <si>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</si>
  <si>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</si>
  <si>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</si>
  <si>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</si>
  <si>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</si>
  <si>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</si>
  <si>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</si>
  <si>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</si>
  <si>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</si>
  <si>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</si>
  <si>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</si>
  <si>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</si>
  <si>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</si>
  <si>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</si>
  <si>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</si>
  <si>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</si>
  <si>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</si>
  <si>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</si>
  <si>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</si>
  <si>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</si>
  <si>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</si>
  <si>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</si>
  <si>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</si>
  <si>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</si>
  <si>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</si>
  <si>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</si>
  <si>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</si>
  <si>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</si>
  <si>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</si>
  <si>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</si>
  <si>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</si>
  <si>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</si>
  <si>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</si>
  <si>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</si>
  <si>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</si>
  <si>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</si>
  <si>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</si>
  <si>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</si>
  <si>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</si>
  <si>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</si>
  <si>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</si>
  <si>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</si>
  <si>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</si>
  <si>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</si>
  <si>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</si>
  <si>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</si>
  <si>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</si>
  <si>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</si>
  <si>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</si>
  <si>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</si>
  <si>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</si>
  <si>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</si>
  <si>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</si>
  <si>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</si>
  <si>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</si>
  <si>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</si>
  <si>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</si>
  <si>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</si>
  <si>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</si>
  <si>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</si>
  <si>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</si>
  <si>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</si>
  <si>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</si>
  <si>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</si>
  <si>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</si>
  <si>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</si>
  <si>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</si>
  <si>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</si>
  <si>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</si>
  <si>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</si>
  <si>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</si>
  <si>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</si>
  <si>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</si>
  <si>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</si>
  <si>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</si>
  <si>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</si>
  <si>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</si>
  <si>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</si>
  <si>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</si>
  <si>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</si>
  <si>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</si>
  <si>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</si>
  <si>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</si>
  <si>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</si>
  <si>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</si>
  <si>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</si>
  <si>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</si>
  <si>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</si>
  <si>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</si>
  <si>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</si>
  <si>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</si>
  <si>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</si>
  <si>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</si>
  <si>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</si>
  <si>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</si>
  <si>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</si>
  <si>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</si>
  <si>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</si>
  <si>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</si>
  <si>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</si>
  <si>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</si>
  <si>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</si>
  <si>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</si>
  <si>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</si>
  <si>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</si>
  <si>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</si>
  <si>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</si>
  <si>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</si>
  <si>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</si>
  <si>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</si>
  <si>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</si>
  <si>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</si>
  <si>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</si>
  <si>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</si>
  <si>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</si>
  <si>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</si>
  <si>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</si>
  <si>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</si>
  <si>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</si>
  <si>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</si>
  <si>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</si>
  <si>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</si>
  <si>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</si>
  <si>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</si>
  <si>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</si>
  <si>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</si>
  <si>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</si>
  <si>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</si>
  <si>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</si>
  <si>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</si>
  <si>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</si>
  <si>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</si>
  <si>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</si>
  <si>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</si>
  <si>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</si>
  <si>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</si>
  <si>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</si>
  <si>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</si>
  <si>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</si>
  <si>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</si>
  <si>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</si>
  <si>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</si>
  <si>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</si>
  <si>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</si>
  <si>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</si>
  <si>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</si>
  <si>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</si>
  <si>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</si>
  <si>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</si>
  <si>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</si>
  <si>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</si>
  <si>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</si>
  <si>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</si>
  <si>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</si>
  <si>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</si>
  <si>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</si>
  <si>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</si>
  <si>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</si>
  <si>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</si>
  <si>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</si>
  <si>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</si>
  <si>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</si>
  <si>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</si>
  <si>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</si>
  <si>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</si>
  <si>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</si>
  <si>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</si>
  <si>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</si>
  <si>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</si>
  <si>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</si>
  <si>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</si>
  <si>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</si>
  <si>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</si>
  <si>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</si>
  <si>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</si>
  <si>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</si>
  <si>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</si>
  <si>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</si>
  <si>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</si>
  <si>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</si>
  <si>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</si>
  <si>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</si>
  <si>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</si>
  <si>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</si>
  <si>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</si>
  <si>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</si>
  <si>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</si>
  <si>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</si>
  <si>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</si>
  <si>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</si>
  <si>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</si>
  <si>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</si>
  <si>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</si>
  <si>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</si>
  <si>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</si>
  <si>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</si>
  <si>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</si>
  <si>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</si>
  <si>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</si>
  <si>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</si>
  <si>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</si>
  <si>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</si>
  <si>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</si>
  <si>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</si>
  <si>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</si>
  <si>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</si>
  <si>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</si>
  <si>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</si>
  <si>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</si>
  <si>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</si>
  <si>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</si>
  <si>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</si>
  <si>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</si>
  <si>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</si>
  <si>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</si>
  <si>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</si>
  <si>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</si>
  <si>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</si>
  <si>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</si>
  <si>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</si>
  <si>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</si>
  <si>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</si>
  <si>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</si>
  <si>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</si>
  <si>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</si>
  <si>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</si>
  <si>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</si>
  <si>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</si>
  <si>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</si>
  <si>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</si>
  <si>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</si>
  <si>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</si>
  <si>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</si>
  <si>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</si>
  <si>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</si>
  <si>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</si>
  <si>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</si>
  <si>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</si>
  <si>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</si>
  <si>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</si>
  <si>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</si>
  <si>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</si>
  <si>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</si>
  <si>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</si>
  <si>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</si>
  <si>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</si>
  <si>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</si>
  <si>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</si>
  <si>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</si>
  <si>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</si>
  <si>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</si>
  <si>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</si>
  <si>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</si>
  <si>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</si>
  <si>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</si>
  <si>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</si>
  <si>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</si>
  <si>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</si>
  <si>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</si>
  <si>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</si>
  <si>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</si>
  <si>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</si>
  <si>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</si>
  <si>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</si>
  <si>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</si>
  <si>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</si>
  <si>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</si>
  <si>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</si>
  <si>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</si>
  <si>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</si>
  <si>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</si>
  <si>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</si>
  <si>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</si>
  <si>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</si>
  <si>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</si>
  <si>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</si>
  <si>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</si>
  <si>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</si>
  <si>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</si>
  <si>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</si>
  <si>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</si>
  <si>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</si>
  <si>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</si>
  <si>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</si>
  <si>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</si>
  <si>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</si>
  <si>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</si>
  <si>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</si>
  <si>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</si>
  <si>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</si>
  <si>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</si>
  <si>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</si>
  <si>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</si>
  <si>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</si>
  <si>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</si>
  <si>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</si>
  <si>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</si>
  <si>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</si>
  <si>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</si>
  <si>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</si>
  <si>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</si>
  <si>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</si>
  <si>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</si>
  <si>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</si>
  <si>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</si>
  <si>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</si>
  <si>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</si>
  <si>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</si>
  <si>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</si>
  <si>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</si>
  <si>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</si>
  <si>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</si>
  <si>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</si>
  <si>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</si>
  <si>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</si>
  <si>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</si>
  <si>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</si>
  <si>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</si>
  <si>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</si>
  <si>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</si>
  <si>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</si>
  <si>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</si>
  <si>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</si>
  <si>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</si>
  <si>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</si>
  <si>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</si>
  <si>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</si>
  <si>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</si>
  <si>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</si>
  <si>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</si>
  <si>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</si>
  <si>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</si>
  <si>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</si>
  <si>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</si>
  <si>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</si>
  <si>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</si>
  <si>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</si>
  <si>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</si>
  <si>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</si>
  <si>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</si>
  <si>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</si>
  <si>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</si>
  <si>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</si>
  <si>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</si>
  <si>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</si>
  <si>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</si>
  <si>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</si>
  <si>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</si>
  <si>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</si>
  <si>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</si>
  <si>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</si>
  <si>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</si>
  <si>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</si>
  <si>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</si>
  <si>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</si>
  <si>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</si>
  <si>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</si>
  <si>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</si>
  <si>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</si>
  <si>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</si>
  <si>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</si>
  <si>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</si>
  <si>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</si>
  <si>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</si>
  <si>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</si>
  <si>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</si>
  <si>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</si>
  <si>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</si>
  <si>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</si>
  <si>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</si>
  <si>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</si>
  <si>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</si>
  <si>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</si>
  <si>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</si>
  <si>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</si>
  <si>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</si>
  <si>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</si>
  <si>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</si>
  <si>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</si>
  <si>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</si>
  <si>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</si>
  <si>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</si>
  <si>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</si>
  <si>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</si>
  <si>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</si>
  <si>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</si>
  <si>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</si>
  <si>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</si>
  <si>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</si>
  <si>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</si>
  <si>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</si>
  <si>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</si>
  <si>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</si>
  <si>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</si>
  <si>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</si>
  <si>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</si>
  <si>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</si>
  <si>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</si>
  <si>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</si>
  <si>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</si>
  <si>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</si>
  <si>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</si>
  <si>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</si>
  <si>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</si>
  <si>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</si>
  <si>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</si>
  <si>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</si>
  <si>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</si>
  <si>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</si>
  <si>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</si>
  <si>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</si>
  <si>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</si>
  <si>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</si>
  <si>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</si>
  <si>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</si>
  <si>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</si>
  <si>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</si>
  <si>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</si>
  <si>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</si>
  <si>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</si>
  <si>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</si>
  <si>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</si>
  <si>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</si>
  <si>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</si>
  <si>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</si>
  <si>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</si>
  <si>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</si>
  <si>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</si>
  <si>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</si>
  <si>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</si>
  <si>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</si>
  <si>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</si>
  <si>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</si>
  <si>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</si>
  <si>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</si>
  <si>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</si>
  <si>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</si>
  <si>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</si>
  <si>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</si>
  <si>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</si>
  <si>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</si>
  <si>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</si>
  <si>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</si>
  <si>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</si>
  <si>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</si>
  <si>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</si>
  <si>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</si>
  <si>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</si>
  <si>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</si>
  <si>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</si>
  <si>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</si>
  <si>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</si>
  <si>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</si>
  <si>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</si>
  <si>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</si>
  <si>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</si>
  <si>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</si>
  <si>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</si>
  <si>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</si>
  <si>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</si>
  <si>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</si>
  <si>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</si>
  <si>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</si>
  <si>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</si>
  <si>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</si>
  <si>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</si>
  <si>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</si>
  <si>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</si>
  <si>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</si>
  <si>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</si>
  <si>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</si>
  <si>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</si>
  <si>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</si>
  <si>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</si>
  <si>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</si>
  <si>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</si>
  <si>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</si>
  <si>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</si>
  <si>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</si>
  <si>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</si>
  <si>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</si>
  <si>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</si>
  <si>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</si>
  <si>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</si>
  <si>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</si>
  <si>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</si>
  <si>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</si>
  <si>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</si>
  <si>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</si>
  <si>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</si>
  <si>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</si>
  <si>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</si>
  <si>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</si>
  <si>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</si>
  <si>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</si>
  <si>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</si>
  <si>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</si>
  <si>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</si>
  <si>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</si>
  <si>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</si>
  <si>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</si>
  <si>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</si>
  <si>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</si>
  <si>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</si>
  <si>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</si>
  <si>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</si>
  <si>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</si>
  <si>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</si>
  <si>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</si>
  <si>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</si>
  <si>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</si>
  <si>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</si>
  <si>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</si>
  <si>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</si>
  <si>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</si>
  <si>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</si>
  <si>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</si>
  <si>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</si>
  <si>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</si>
  <si>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</si>
  <si>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</si>
  <si>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</si>
  <si>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</si>
  <si>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</si>
  <si>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</si>
  <si>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</si>
  <si>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</si>
  <si>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</si>
  <si>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</si>
  <si>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</si>
  <si>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</si>
  <si>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</si>
  <si>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</si>
  <si>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</si>
  <si>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</si>
  <si>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</si>
  <si>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</si>
  <si>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</si>
  <si>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</si>
  <si>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</si>
  <si>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</si>
  <si>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</si>
  <si>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</si>
  <si>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</si>
  <si>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</si>
  <si>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</si>
  <si>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</si>
  <si>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</si>
  <si>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</si>
  <si>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</si>
  <si>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</si>
  <si>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</si>
  <si>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</si>
  <si>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</si>
  <si>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</si>
  <si>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</si>
  <si>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</si>
  <si>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</si>
  <si>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</si>
  <si>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</si>
  <si>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</si>
  <si>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</si>
  <si>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</si>
  <si>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</si>
  <si>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</si>
  <si>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</si>
  <si>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</si>
  <si>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</si>
  <si>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</si>
  <si>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</si>
  <si>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</si>
  <si>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</si>
  <si>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</si>
  <si>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</si>
  <si>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</si>
  <si>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</si>
  <si>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</si>
  <si>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</si>
  <si>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</si>
  <si>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</si>
  <si>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</si>
  <si>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</si>
  <si>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</si>
  <si>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</si>
  <si>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</si>
  <si>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</si>
  <si>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</si>
  <si>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</si>
  <si>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</si>
  <si>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</si>
  <si>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</si>
  <si>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</si>
  <si>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</si>
  <si>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</si>
  <si>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</si>
  <si>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</si>
  <si>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</si>
  <si>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</si>
  <si>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</si>
  <si>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</si>
  <si>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</si>
  <si>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</si>
  <si>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</si>
  <si>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</si>
  <si>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</si>
  <si>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</si>
  <si>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</si>
  <si>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</si>
  <si>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</si>
  <si>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</si>
  <si>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</si>
  <si>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</si>
  <si>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</si>
  <si>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</si>
  <si>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</si>
  <si>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</si>
  <si>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</si>
  <si>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</si>
  <si>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</si>
  <si>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</si>
  <si>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</si>
  <si>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</si>
  <si>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</si>
  <si>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</si>
  <si>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</si>
  <si>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</si>
  <si>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</si>
  <si>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</si>
  <si>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</si>
  <si>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</si>
  <si>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</si>
  <si>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</si>
  <si>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</si>
  <si>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</si>
  <si>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</si>
  <si>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</si>
  <si>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</si>
  <si>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</si>
  <si>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</si>
  <si>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</si>
  <si>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</si>
  <si>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</si>
  <si>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</si>
  <si>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</si>
  <si>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</si>
  <si>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</si>
  <si>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</si>
  <si>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</si>
  <si>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</si>
  <si>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</si>
  <si>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</si>
  <si>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</si>
  <si>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</si>
  <si>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</si>
  <si>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</si>
  <si>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</si>
  <si>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</si>
  <si>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</si>
  <si>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</si>
  <si>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</si>
  <si>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</si>
  <si>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</si>
  <si>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</si>
  <si>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</si>
  <si>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</si>
  <si>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</si>
  <si>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</si>
  <si>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</si>
  <si>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</si>
  <si>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</si>
  <si>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</si>
  <si>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</si>
  <si>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</si>
  <si>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</si>
  <si>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</si>
  <si>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</si>
  <si>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</si>
  <si>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</si>
  <si>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</si>
  <si>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</si>
  <si>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</si>
  <si>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</si>
  <si>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</si>
  <si>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</si>
  <si>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</si>
  <si>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</si>
  <si>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</si>
  <si>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</si>
  <si>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</si>
  <si>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</si>
  <si>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</si>
  <si>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</si>
  <si>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</si>
  <si>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</si>
  <si>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</si>
  <si>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</si>
  <si>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</si>
  <si>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</si>
  <si>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</si>
  <si>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</si>
  <si>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</si>
  <si>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</si>
  <si>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</si>
  <si>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</si>
  <si>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</si>
  <si>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</si>
  <si>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</si>
  <si>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</si>
  <si>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</si>
  <si>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</si>
  <si>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</si>
  <si>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</si>
  <si>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</si>
  <si>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</si>
  <si>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</si>
  <si>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</si>
  <si>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</si>
  <si>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</si>
  <si>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</si>
  <si>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</si>
  <si>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</si>
  <si>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</si>
  <si>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</si>
  <si>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</si>
  <si>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</si>
  <si>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</si>
  <si>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</si>
  <si>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</si>
  <si>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</si>
  <si>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</si>
  <si>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</si>
  <si>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</si>
  <si>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</si>
  <si>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</si>
  <si>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</si>
  <si>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</si>
  <si>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</si>
  <si>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</si>
  <si>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</si>
  <si>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</si>
  <si>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</si>
  <si>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</si>
  <si>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</si>
  <si>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</si>
  <si>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</si>
  <si>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</si>
  <si>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</si>
  <si>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</si>
  <si>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</si>
  <si>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</si>
  <si>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</si>
  <si>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</si>
  <si>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</si>
  <si>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</si>
  <si>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</si>
  <si>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</si>
  <si>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</si>
  <si>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</si>
  <si>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</si>
  <si>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</si>
  <si>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</si>
  <si>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</si>
  <si>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</si>
  <si>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</si>
  <si>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</si>
  <si>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</si>
  <si>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</si>
  <si>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</si>
  <si>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</si>
  <si>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</si>
  <si>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</si>
  <si>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</si>
  <si>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</si>
  <si>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</si>
  <si>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</si>
  <si>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</si>
  <si>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</si>
  <si>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</si>
  <si>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</si>
  <si>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</si>
  <si>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</si>
  <si>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</si>
  <si>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</si>
  <si>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</si>
  <si>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</si>
  <si>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</si>
  <si>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</si>
  <si>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</si>
  <si>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</si>
  <si>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</si>
  <si>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</si>
  <si>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</si>
  <si>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</si>
  <si>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</si>
  <si>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</si>
  <si>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</si>
  <si>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</si>
  <si>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</si>
  <si>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</si>
  <si>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</si>
  <si>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</si>
  <si>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</si>
  <si>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</si>
  <si>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</si>
  <si>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</si>
  <si>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</si>
  <si>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</si>
  <si>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</si>
  <si>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</si>
  <si>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</si>
  <si>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</si>
  <si>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</si>
  <si>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</si>
  <si>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</si>
  <si>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</si>
  <si>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</si>
  <si>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</si>
  <si>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</si>
  <si>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</si>
  <si>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</si>
  <si>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</si>
  <si>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</si>
  <si>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</si>
  <si>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</si>
  <si>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</si>
  <si>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</si>
  <si>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</si>
  <si>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</si>
  <si>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</si>
  <si>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</si>
  <si>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</si>
  <si>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</si>
  <si>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</si>
  <si>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</si>
  <si>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</si>
  <si>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</si>
  <si>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</si>
  <si>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</si>
  <si>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</si>
  <si>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</si>
  <si>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</si>
  <si>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</si>
  <si>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</si>
  <si>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</si>
  <si>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</si>
  <si>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</si>
  <si>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</si>
  <si>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</si>
  <si>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</si>
  <si>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</si>
  <si>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</si>
  <si>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</si>
  <si>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</si>
  <si>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</si>
  <si>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</si>
  <si>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</si>
  <si>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</si>
  <si>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</si>
  <si>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</si>
  <si>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</si>
  <si>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</si>
  <si>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</si>
  <si>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</si>
  <si>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</si>
  <si>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</si>
  <si>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</si>
  <si>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</si>
  <si>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</si>
  <si>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</si>
  <si>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</si>
  <si>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</si>
  <si>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</si>
  <si>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</si>
  <si>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</si>
  <si>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</si>
  <si>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</si>
  <si>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</si>
  <si>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</si>
  <si>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</si>
  <si>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</si>
  <si>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</si>
  <si>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</si>
  <si>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</si>
  <si>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</si>
  <si>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</si>
  <si>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</si>
  <si>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</si>
  <si>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</si>
  <si>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</si>
  <si>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</si>
  <si>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</si>
  <si>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</si>
  <si>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</si>
  <si>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</si>
  <si>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</si>
  <si>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</si>
  <si>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</si>
  <si>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</si>
  <si>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</si>
  <si>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</si>
  <si>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</si>
  <si>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</si>
  <si>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</si>
  <si>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</si>
  <si>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</si>
  <si>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</si>
  <si>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</si>
  <si>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</si>
  <si>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</si>
  <si>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</si>
  <si>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</si>
  <si>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</si>
  <si>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</si>
  <si>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</si>
  <si>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</si>
  <si>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</si>
  <si>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</si>
  <si>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</si>
  <si>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</si>
  <si>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</si>
  <si>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</si>
  <si>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</si>
  <si>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</si>
  <si>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</si>
  <si>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</si>
  <si>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</si>
  <si>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</si>
  <si>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</si>
  <si>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</si>
  <si>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</si>
  <si>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</si>
  <si>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</si>
  <si>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</si>
  <si>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</si>
  <si>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</si>
  <si>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</si>
  <si>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</si>
  <si>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</si>
  <si>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</si>
  <si>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</si>
  <si>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</si>
  <si>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</si>
  <si>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</si>
  <si>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</si>
  <si>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</si>
  <si>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</si>
  <si>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</si>
  <si>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</si>
  <si>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</si>
  <si>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</si>
  <si>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</si>
  <si>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</si>
  <si>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</si>
  <si>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</si>
  <si>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</si>
  <si>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</si>
  <si>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</si>
  <si>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</si>
  <si>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</si>
  <si>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</si>
  <si>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</si>
  <si>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</si>
  <si>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</si>
  <si>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</si>
  <si>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</si>
  <si>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</si>
  <si>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</si>
  <si>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</si>
  <si>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</si>
  <si>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</si>
  <si>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</si>
  <si>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</si>
  <si>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</si>
  <si>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</si>
  <si>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</si>
  <si>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</si>
  <si>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</si>
  <si>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</si>
  <si>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</si>
  <si>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</si>
  <si>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</si>
  <si>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</si>
  <si>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</si>
  <si>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</si>
  <si>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</si>
  <si>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</si>
  <si>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</si>
  <si>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</si>
  <si>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</si>
  <si>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</si>
  <si>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</si>
  <si>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</si>
  <si>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</si>
  <si>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</si>
  <si>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</si>
  <si>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</si>
  <si>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</si>
  <si>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</si>
  <si>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</si>
  <si>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</si>
  <si>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</si>
  <si>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</si>
  <si>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</si>
  <si>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</si>
  <si>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</si>
  <si>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</si>
  <si>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</si>
  <si>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</si>
  <si>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</si>
  <si>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</si>
  <si>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</si>
  <si>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</si>
  <si>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</si>
  <si>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</si>
  <si>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</si>
  <si>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</si>
  <si>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</si>
  <si>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</si>
  <si>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</si>
  <si>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</si>
  <si>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</si>
  <si>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</si>
  <si>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</si>
  <si>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</si>
  <si>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</si>
  <si>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</si>
  <si>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</si>
  <si>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</si>
  <si>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</si>
  <si>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</si>
  <si>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</si>
  <si>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</si>
  <si>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</si>
  <si>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</si>
  <si>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</si>
  <si>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</si>
  <si>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</si>
  <si>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</si>
  <si>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</si>
  <si>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</si>
  <si>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</si>
  <si>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</si>
  <si>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</si>
  <si>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</si>
  <si>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</si>
  <si>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</si>
  <si>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</si>
  <si>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</si>
  <si>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</si>
  <si>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</si>
  <si>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</si>
  <si>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</si>
  <si>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</si>
  <si>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</si>
  <si>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</si>
  <si>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</si>
  <si>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</si>
  <si>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</si>
  <si>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</si>
  <si>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</si>
  <si>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</si>
  <si>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</si>
  <si>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</si>
  <si>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</si>
  <si>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</si>
  <si>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</si>
  <si>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</si>
  <si>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</si>
  <si>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</si>
  <si>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</si>
  <si>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</si>
  <si>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</si>
  <si>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</si>
  <si>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</si>
  <si>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</si>
  <si>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</si>
  <si>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</si>
  <si>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</si>
  <si>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</si>
  <si>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</si>
  <si>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</si>
  <si>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</si>
  <si>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</si>
  <si>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</si>
  <si>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</si>
  <si>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</si>
  <si>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</si>
  <si>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</si>
  <si>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</si>
  <si>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</si>
  <si>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</si>
  <si>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</si>
  <si>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</si>
  <si>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</si>
  <si>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</si>
  <si>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</si>
  <si>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</si>
  <si>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</si>
  <si>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</si>
  <si>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</si>
  <si>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</si>
  <si>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</si>
  <si>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</si>
  <si>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</si>
  <si>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</si>
  <si>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</si>
  <si>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</si>
  <si>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</si>
  <si>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</si>
  <si>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</si>
  <si>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</si>
  <si>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</si>
  <si>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</si>
  <si>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</si>
  <si>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</si>
  <si>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</si>
  <si>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</si>
  <si>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</si>
  <si>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</si>
  <si>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</si>
  <si>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</si>
  <si>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</si>
  <si>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</si>
  <si>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</si>
  <si>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</si>
  <si>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</si>
  <si>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</si>
  <si>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</si>
  <si>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</si>
  <si>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</si>
  <si>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</si>
  <si>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</si>
  <si>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</si>
  <si>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</si>
  <si>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</si>
  <si>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</si>
  <si>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</si>
  <si>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</si>
  <si>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</si>
  <si>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</si>
  <si>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</si>
  <si>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</si>
  <si>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</si>
  <si>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</si>
  <si>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</si>
  <si>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</si>
  <si>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</si>
  <si>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</si>
  <si>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</si>
  <si>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</si>
  <si>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</si>
  <si>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</si>
  <si>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</si>
  <si>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</si>
  <si>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</si>
  <si>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</si>
  <si>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</si>
  <si>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</si>
  <si>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</si>
  <si>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</si>
  <si>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</si>
  <si>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</si>
  <si>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</si>
  <si>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</si>
  <si>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</si>
  <si>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</si>
  <si>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</si>
  <si>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</si>
  <si>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</si>
  <si>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</si>
  <si>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</si>
  <si>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</si>
  <si>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</si>
  <si>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</si>
  <si>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</si>
  <si>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</si>
  <si>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</si>
  <si>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</si>
  <si>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</si>
  <si>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</si>
  <si>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</si>
  <si>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</si>
  <si>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</si>
  <si>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</si>
  <si>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</si>
  <si>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</si>
  <si>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</si>
  <si>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</si>
  <si>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</si>
  <si>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</si>
  <si>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</si>
  <si>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</si>
  <si>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</si>
  <si>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</si>
  <si>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</si>
  <si>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</si>
  <si>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</si>
  <si>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</si>
  <si>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</si>
  <si>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</si>
  <si>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</si>
  <si>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</si>
  <si>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</si>
  <si>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</si>
  <si>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</si>
  <si>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</si>
  <si>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</si>
  <si>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</si>
  <si>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</si>
  <si>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</si>
  <si>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</si>
  <si>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</si>
  <si>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</si>
  <si>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</si>
  <si>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</si>
  <si>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</si>
  <si>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</si>
  <si>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</si>
  <si>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</si>
  <si>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</si>
  <si>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</si>
  <si>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</si>
  <si>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</si>
  <si>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</si>
  <si>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</si>
  <si>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</si>
  <si>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</si>
  <si>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</si>
  <si>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</si>
  <si>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</si>
  <si>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</si>
  <si>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</si>
  <si>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</si>
  <si>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</si>
  <si>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</si>
  <si>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</si>
  <si>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</si>
  <si>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</si>
  <si>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</si>
  <si>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</si>
  <si>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</si>
  <si>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</si>
  <si>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</si>
  <si>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</si>
  <si>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</si>
  <si>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</si>
  <si>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</si>
  <si>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</si>
  <si>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</si>
  <si>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</si>
  <si>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</si>
  <si>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</si>
  <si>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</si>
  <si>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</si>
  <si>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</si>
  <si>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</si>
  <si>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</si>
  <si>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</si>
  <si>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</si>
  <si>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</si>
  <si>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</si>
  <si>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</si>
  <si>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</si>
  <si>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</si>
  <si>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</si>
  <si>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</si>
  <si>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</si>
  <si>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</si>
  <si>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</si>
  <si>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</si>
  <si>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</si>
  <si>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</si>
  <si>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</si>
  <si>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</si>
  <si>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</si>
  <si>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</si>
  <si>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</si>
  <si>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</si>
  <si>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</si>
  <si>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</si>
  <si>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</si>
  <si>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</si>
  <si>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</si>
  <si>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</si>
  <si>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</si>
  <si>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</si>
  <si>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</si>
  <si>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</si>
  <si>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</si>
  <si>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</si>
  <si>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</si>
  <si>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</si>
  <si>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</si>
  <si>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</si>
  <si>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</si>
  <si>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</si>
  <si>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</si>
  <si>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</si>
  <si>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</si>
  <si>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</si>
  <si>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</si>
  <si>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</si>
  <si>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</si>
  <si>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</si>
  <si>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</si>
  <si>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</si>
  <si>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</si>
  <si>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</si>
  <si>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</si>
  <si>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</si>
  <si>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</si>
  <si>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</si>
  <si>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</si>
  <si>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</si>
  <si>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</si>
  <si>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</si>
  <si>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</si>
  <si>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</si>
  <si>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</si>
  <si>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</si>
  <si>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</si>
  <si>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</si>
  <si>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</si>
  <si>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</si>
  <si>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</si>
  <si>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</si>
  <si>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</si>
  <si>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</si>
  <si>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</si>
  <si>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</si>
  <si>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</si>
  <si>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</si>
  <si>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</si>
  <si>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</si>
  <si>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</si>
  <si>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</si>
  <si>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</si>
  <si>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</si>
  <si>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</si>
  <si>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</si>
  <si>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</si>
  <si>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</si>
  <si>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</si>
  <si>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</si>
  <si>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</si>
  <si>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</si>
  <si>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</si>
  <si>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</si>
  <si>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</si>
  <si>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</si>
  <si>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</si>
  <si>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</si>
  <si>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</si>
  <si>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</si>
  <si>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</si>
  <si>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</si>
  <si>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</si>
  <si>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</si>
  <si>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</si>
  <si>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</si>
  <si>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</si>
  <si>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</si>
  <si>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</si>
  <si>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</si>
  <si>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</si>
  <si>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</si>
  <si>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</si>
  <si>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</si>
  <si>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</si>
  <si>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</si>
  <si>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</si>
  <si>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</si>
  <si>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</si>
  <si>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</si>
  <si>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</si>
  <si>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</si>
  <si>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</si>
  <si>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</si>
  <si>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</si>
  <si>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</si>
  <si>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</si>
  <si>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</si>
  <si>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</si>
  <si>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</si>
  <si>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</si>
  <si>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</si>
  <si>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</si>
  <si>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</si>
  <si>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</si>
  <si>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</si>
  <si>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</si>
  <si>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</si>
  <si>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</si>
  <si>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</si>
  <si>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</si>
  <si>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</si>
  <si>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</si>
  <si>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</si>
  <si>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</si>
  <si>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</si>
  <si>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</si>
  <si>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</si>
  <si>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</si>
  <si>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</si>
  <si>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</si>
  <si>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</si>
  <si>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</si>
  <si>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</si>
  <si>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</si>
  <si>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</si>
  <si>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</si>
  <si>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</si>
  <si>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</si>
  <si>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</si>
  <si>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</si>
  <si>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</si>
  <si>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</si>
  <si>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</si>
  <si>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</si>
  <si>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</si>
  <si>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</si>
  <si>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</si>
  <si>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</si>
  <si>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</si>
  <si>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</si>
  <si>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</si>
  <si>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</si>
  <si>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</si>
  <si>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</si>
  <si>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</si>
  <si>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</si>
  <si>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</si>
  <si>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</si>
  <si>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</si>
  <si>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</si>
  <si>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</si>
  <si>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</si>
  <si>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</si>
  <si>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</si>
  <si>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</si>
  <si>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</si>
  <si>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</si>
  <si>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</si>
  <si>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</si>
  <si>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</si>
  <si>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</si>
  <si>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</si>
  <si>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</si>
  <si>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</si>
  <si>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</si>
  <si>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</si>
  <si>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</si>
  <si>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</si>
  <si>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</si>
  <si>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</si>
  <si>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</si>
  <si>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</si>
  <si>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</si>
  <si>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</si>
  <si>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</si>
  <si>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</si>
  <si>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</si>
  <si>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</si>
  <si>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</si>
  <si>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</si>
  <si>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</si>
  <si>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</si>
  <si>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</si>
  <si>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</si>
  <si>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</si>
  <si>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</si>
  <si>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</si>
  <si>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</si>
  <si>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</si>
  <si>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</si>
  <si>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</si>
  <si>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</si>
  <si>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</si>
  <si>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</si>
  <si>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</si>
  <si>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</si>
  <si>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</si>
  <si>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</si>
  <si>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</si>
  <si>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</si>
  <si>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</si>
  <si>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</si>
  <si>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</si>
  <si>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</si>
  <si>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</si>
  <si>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</si>
  <si>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</si>
  <si>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</si>
  <si>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</si>
  <si>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</si>
  <si>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</si>
  <si>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</si>
  <si>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</si>
  <si>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</si>
  <si>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</si>
  <si>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</si>
  <si>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</si>
  <si>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</si>
  <si>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</si>
  <si>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</si>
  <si>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</si>
  <si>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</si>
  <si>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</si>
  <si>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</si>
  <si>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</si>
  <si>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</si>
  <si>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</si>
  <si>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</si>
  <si>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</si>
  <si>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</si>
  <si>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</si>
  <si>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</si>
  <si>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</si>
  <si>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</si>
  <si>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</si>
  <si>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</si>
  <si>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</si>
  <si>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</si>
  <si>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</si>
  <si>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</si>
  <si>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</si>
  <si>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</si>
  <si>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</si>
  <si>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</si>
  <si>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</si>
  <si>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</si>
  <si>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</si>
  <si>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</si>
  <si>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</si>
  <si>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</si>
  <si>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</si>
  <si>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</si>
  <si>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</si>
  <si>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</si>
  <si>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</si>
  <si>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</si>
  <si>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</si>
  <si>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</si>
  <si>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</si>
  <si>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</si>
  <si>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</si>
  <si>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</si>
  <si>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</si>
  <si>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</si>
  <si>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</si>
  <si>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</si>
  <si>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</si>
  <si>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</si>
  <si>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</si>
  <si>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</si>
  <si>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</si>
  <si>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</si>
  <si>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</si>
  <si>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</si>
  <si>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</si>
  <si>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</si>
  <si>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</si>
  <si>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</si>
  <si>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</si>
  <si>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</si>
  <si>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</si>
  <si>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</si>
  <si>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</si>
  <si>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</si>
  <si>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</si>
  <si>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</si>
  <si>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</si>
  <si>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</si>
  <si>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</si>
  <si>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</si>
  <si>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</si>
  <si>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</si>
  <si>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</si>
  <si>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</si>
  <si>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</si>
  <si>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</si>
  <si>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</si>
  <si>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</si>
  <si>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</si>
  <si>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</si>
  <si>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</si>
  <si>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</si>
  <si>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</si>
  <si>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</si>
  <si>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</si>
  <si>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</si>
  <si>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</si>
  <si>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</si>
  <si>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</si>
  <si>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</si>
  <si>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</si>
  <si>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</si>
  <si>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</si>
  <si>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</si>
  <si>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</si>
  <si>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</si>
  <si>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</si>
  <si>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</si>
  <si>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</si>
  <si>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</si>
  <si>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</si>
  <si>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</si>
  <si>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</si>
  <si>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</si>
  <si>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</si>
  <si>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</si>
  <si>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</si>
  <si>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</si>
  <si>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</si>
  <si>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</si>
  <si>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</si>
  <si>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</si>
  <si>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</si>
  <si>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</si>
  <si>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</si>
  <si>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</si>
  <si>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</si>
  <si>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</si>
  <si>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</si>
  <si>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</si>
  <si>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</si>
  <si>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</si>
  <si>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</si>
  <si>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</si>
  <si>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</si>
  <si>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</si>
  <si>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</si>
  <si>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</si>
  <si>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</si>
  <si>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</si>
  <si>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</si>
  <si>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</si>
  <si>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</si>
  <si>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</si>
  <si>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</si>
  <si>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</si>
  <si>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</si>
  <si>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</si>
  <si>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</si>
  <si>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</si>
  <si>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</si>
  <si>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</si>
  <si>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</si>
  <si>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</si>
  <si>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</si>
  <si>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</si>
  <si>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</si>
  <si>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</si>
  <si>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</si>
  <si>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</si>
  <si>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</si>
  <si>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</si>
  <si>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</si>
  <si>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</si>
  <si>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</si>
  <si>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</si>
  <si>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</si>
  <si>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</si>
  <si>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</si>
  <si>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</si>
  <si>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</si>
  <si>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</si>
  <si>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</si>
  <si>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</si>
  <si>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</si>
  <si>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</si>
  <si>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</si>
  <si>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</si>
  <si>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</si>
  <si>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</si>
  <si>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</si>
  <si>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</si>
  <si>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</si>
  <si>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</si>
  <si>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</si>
  <si>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</si>
  <si>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</si>
  <si>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</si>
  <si>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</si>
  <si>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</si>
  <si>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</si>
  <si>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</si>
  <si>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</si>
  <si>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</si>
  <si>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</si>
  <si>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</si>
  <si>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</si>
  <si>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</si>
  <si>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</si>
  <si>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</si>
  <si>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</si>
  <si>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</si>
  <si>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</si>
  <si>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</si>
  <si>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</si>
  <si>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</si>
  <si>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</si>
  <si>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</si>
  <si>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</si>
  <si>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</si>
  <si>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</si>
  <si>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</si>
  <si>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</si>
  <si>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</si>
  <si>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</si>
  <si>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</si>
  <si>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</si>
  <si>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</si>
  <si>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</si>
  <si>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</si>
  <si>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</si>
  <si>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</si>
  <si>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</si>
  <si>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</si>
  <si>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</si>
  <si>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</si>
  <si>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</si>
  <si>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</si>
  <si>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</si>
  <si>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</si>
  <si>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</si>
  <si>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</si>
  <si>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</si>
  <si>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</si>
  <si>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</si>
  <si>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</si>
  <si>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</si>
  <si>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</si>
  <si>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</si>
  <si>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</si>
  <si>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</si>
  <si>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</si>
  <si>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</si>
  <si>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</si>
  <si>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</si>
  <si>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</si>
  <si>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</si>
  <si>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</si>
  <si>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</si>
  <si>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</si>
  <si>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</si>
  <si>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</si>
  <si>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</si>
  <si>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</si>
  <si>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</si>
  <si>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</si>
  <si>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</si>
  <si>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</si>
  <si>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</si>
  <si>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</si>
  <si>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</si>
  <si>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</si>
  <si>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</si>
  <si>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</si>
  <si>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</si>
  <si>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</si>
  <si>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</si>
  <si>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</si>
  <si>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</si>
  <si>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</si>
  <si>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</si>
  <si>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</si>
  <si>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</si>
  <si>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</si>
  <si>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</si>
  <si>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</si>
  <si>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</si>
  <si>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</si>
  <si>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</si>
  <si>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</si>
  <si>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</si>
  <si>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</si>
  <si>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</si>
  <si>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</si>
  <si>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</si>
  <si>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</si>
  <si>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</si>
  <si>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</si>
  <si>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</si>
  <si>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</si>
  <si>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</si>
  <si>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</si>
  <si>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</si>
  <si>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</si>
  <si>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</si>
  <si>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</si>
  <si>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</si>
  <si>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</si>
  <si>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</si>
  <si>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</si>
  <si>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</si>
  <si>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</si>
  <si>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</si>
  <si>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</si>
  <si>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</si>
  <si>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</si>
  <si>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</si>
  <si>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</si>
  <si>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</si>
  <si>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</si>
  <si>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</si>
  <si>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</si>
  <si>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</si>
  <si>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</si>
  <si>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</si>
  <si>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</si>
  <si>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</si>
  <si>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</si>
  <si>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</si>
  <si>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</si>
  <si>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</si>
  <si>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</si>
  <si>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</si>
  <si>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</si>
  <si>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</si>
  <si>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</si>
  <si>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</si>
  <si>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</si>
  <si>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</si>
  <si>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</si>
  <si>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</si>
  <si>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</si>
  <si>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</si>
  <si>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</si>
  <si>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</si>
  <si>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</si>
  <si>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</si>
  <si>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</si>
  <si>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</si>
  <si>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</si>
  <si>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</si>
  <si>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</si>
  <si>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</si>
  <si>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</si>
  <si>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</si>
  <si>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</si>
  <si>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</si>
  <si>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</si>
  <si>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</si>
  <si>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</si>
  <si>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</si>
  <si>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</si>
  <si>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</si>
  <si>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</si>
  <si>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</si>
  <si>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</si>
  <si>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</si>
  <si>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</si>
  <si>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</si>
  <si>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</si>
  <si>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</si>
  <si>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</si>
  <si>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</si>
  <si>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</si>
  <si>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</si>
  <si>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</si>
  <si>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</si>
  <si>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</si>
  <si>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</si>
  <si>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</si>
  <si>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</si>
  <si>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</si>
  <si>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</si>
  <si>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</si>
  <si>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</si>
  <si>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</si>
  <si>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</si>
  <si>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</si>
  <si>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</si>
  <si>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</si>
  <si>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</si>
  <si>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</si>
  <si>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</si>
  <si>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</si>
  <si>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</si>
  <si>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</si>
  <si>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</si>
  <si>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</si>
  <si>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</si>
  <si>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</si>
  <si>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</si>
  <si>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</si>
  <si>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</si>
  <si>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</si>
  <si>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</si>
  <si>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</si>
  <si>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</si>
  <si>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</si>
  <si>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</si>
  <si>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</si>
  <si>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</si>
  <si>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</si>
  <si>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</si>
  <si>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</si>
  <si>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</si>
  <si>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</si>
  <si>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</si>
  <si>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</si>
  <si>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</si>
  <si>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</si>
  <si>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</si>
  <si>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</si>
  <si>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</si>
  <si>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</si>
  <si>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</si>
  <si>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</si>
  <si>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</si>
  <si>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</si>
  <si>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</si>
  <si>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</si>
  <si>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</si>
  <si>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</si>
  <si>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</si>
  <si>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</si>
  <si>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</si>
  <si>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</si>
  <si>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</si>
  <si>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</si>
  <si>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</si>
  <si>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</si>
  <si>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</si>
  <si>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</si>
  <si>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</si>
  <si>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</si>
  <si>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</si>
  <si>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</si>
  <si>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</si>
  <si>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</si>
  <si>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</si>
  <si>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</si>
  <si>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</si>
  <si>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</si>
  <si>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</si>
  <si>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</si>
  <si>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</si>
  <si>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</si>
  <si>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</si>
  <si>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</si>
  <si>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</si>
  <si>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</si>
  <si>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</si>
  <si>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</si>
  <si>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</si>
  <si>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</si>
  <si>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</si>
  <si>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</si>
  <si>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</si>
  <si>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</si>
  <si>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</si>
  <si>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</si>
  <si>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</si>
  <si>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</si>
  <si>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</si>
  <si>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</si>
  <si>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</si>
  <si>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</si>
  <si>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</si>
  <si>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</si>
  <si>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</si>
  <si>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</si>
  <si>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</si>
  <si>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</si>
  <si>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</si>
  <si>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</si>
  <si>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</si>
  <si>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</si>
  <si>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</si>
  <si>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</si>
  <si>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</si>
  <si>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</si>
  <si>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</si>
  <si>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</si>
  <si>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</si>
  <si>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</si>
  <si>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</si>
  <si>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</si>
  <si>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</si>
  <si>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</si>
  <si>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</si>
  <si>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</si>
  <si>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</si>
  <si>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</si>
  <si>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</si>
  <si>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</si>
  <si>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</si>
  <si>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</si>
  <si>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</si>
  <si>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</si>
  <si>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</si>
  <si>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</si>
  <si>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</si>
  <si>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</si>
  <si>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</si>
  <si>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</si>
  <si>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</si>
  <si>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</si>
  <si>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</si>
  <si>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</si>
  <si>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</si>
  <si>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</si>
  <si>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</si>
  <si>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</si>
  <si>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</si>
  <si>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</si>
  <si>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</si>
  <si>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</si>
  <si>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</si>
  <si>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</si>
  <si>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</si>
  <si>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</si>
  <si>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</si>
  <si>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</si>
  <si>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</si>
  <si>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</si>
  <si>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</si>
  <si>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</si>
  <si>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</si>
  <si>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</si>
  <si>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</si>
  <si>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</si>
  <si>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</si>
  <si>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</si>
  <si>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</si>
  <si>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</si>
  <si>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</si>
  <si>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</si>
  <si>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</si>
  <si>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</si>
  <si>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</si>
  <si>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</si>
  <si>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</si>
  <si>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</si>
  <si>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</si>
  <si>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</si>
  <si>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</si>
  <si>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</si>
  <si>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</si>
  <si>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</si>
  <si>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</si>
  <si>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</si>
  <si>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</si>
  <si>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</si>
  <si>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</si>
  <si>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</si>
  <si>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</si>
  <si>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</si>
  <si>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</si>
  <si>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</si>
  <si>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</si>
  <si>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</si>
  <si>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</si>
  <si>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</si>
  <si>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</si>
  <si>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</si>
  <si>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</si>
  <si>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</si>
  <si>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</si>
  <si>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</si>
  <si>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</si>
  <si>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</si>
  <si>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</si>
  <si>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</si>
  <si>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</si>
  <si>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</si>
  <si>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</si>
  <si>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</si>
  <si>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</si>
  <si>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</si>
  <si>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</si>
  <si>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</si>
  <si>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</si>
  <si>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</si>
  <si>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</si>
  <si>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</si>
  <si>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</si>
  <si>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</si>
  <si>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</si>
  <si>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</si>
  <si>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</si>
  <si>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</si>
  <si>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</si>
  <si>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</si>
  <si>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</si>
  <si>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</si>
  <si>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</si>
  <si>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</si>
  <si>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</si>
  <si>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</si>
  <si>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</si>
  <si>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</si>
  <si>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</si>
  <si>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</si>
  <si>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</si>
  <si>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</si>
  <si>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</si>
  <si>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</si>
  <si>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</si>
  <si>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</si>
  <si>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</si>
  <si>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</si>
  <si>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</si>
  <si>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</si>
  <si>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</si>
  <si>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</si>
  <si>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</si>
  <si>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</si>
  <si>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</si>
  <si>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</si>
  <si>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</si>
  <si>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</si>
  <si>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</si>
  <si>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</si>
  <si>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</si>
  <si>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</si>
  <si>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</si>
  <si>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</si>
  <si>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</si>
  <si>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</si>
  <si>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</si>
  <si>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</si>
  <si>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</si>
  <si>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</si>
  <si>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</si>
  <si>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</si>
  <si>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</si>
  <si>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</si>
  <si>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</si>
  <si>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</si>
  <si>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</si>
  <si>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</si>
  <si>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</si>
  <si>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</si>
  <si>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</si>
  <si>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</si>
  <si>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</si>
  <si>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</si>
  <si>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</si>
  <si>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</si>
  <si>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</si>
  <si>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</si>
  <si>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</si>
  <si>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</si>
  <si>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</si>
  <si>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</si>
  <si>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</si>
  <si>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</si>
  <si>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</si>
  <si>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</si>
  <si>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</si>
  <si>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</si>
  <si>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</si>
  <si>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</si>
  <si>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</si>
  <si>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</si>
  <si>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</si>
  <si>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</si>
  <si>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</si>
  <si>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</si>
  <si>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</si>
  <si>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</si>
  <si>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</si>
  <si>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</si>
  <si>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</si>
  <si>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</si>
  <si>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</si>
  <si>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</si>
  <si>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</si>
  <si>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</si>
  <si>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</si>
  <si>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</si>
  <si>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</si>
  <si>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</si>
  <si>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</si>
  <si>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</si>
  <si>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</si>
  <si>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</si>
  <si>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</si>
  <si>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</si>
  <si>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</si>
  <si>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</si>
  <si>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</si>
  <si>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</si>
  <si>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</si>
  <si>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</si>
  <si>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</si>
  <si>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</si>
  <si>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</si>
  <si>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</si>
  <si>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</si>
  <si>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</si>
  <si>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</si>
  <si>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</si>
  <si>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</si>
  <si>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</si>
  <si>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</si>
  <si>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</si>
  <si>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</si>
  <si>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</si>
  <si>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</si>
  <si>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</si>
  <si>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</si>
  <si>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</si>
  <si>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</si>
  <si>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</si>
  <si>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</si>
  <si>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</si>
  <si>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</si>
  <si>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</si>
  <si>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</si>
  <si>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</si>
  <si>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</si>
  <si>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</si>
  <si>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</si>
  <si>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</si>
  <si>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</si>
  <si>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</si>
  <si>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</si>
  <si>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</si>
  <si>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</si>
  <si>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</si>
  <si>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</si>
  <si>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</si>
  <si>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</si>
  <si>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</si>
  <si>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</si>
  <si>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</si>
  <si>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</si>
  <si>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</si>
  <si>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</si>
  <si>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</si>
  <si>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</si>
  <si>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</si>
  <si>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</si>
  <si>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</si>
  <si>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</si>
  <si>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</si>
  <si>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</si>
  <si>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</si>
  <si>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</si>
  <si>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</si>
  <si>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</si>
  <si>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</si>
  <si>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</si>
  <si>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</si>
  <si>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</si>
  <si>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</si>
  <si>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</si>
  <si>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</si>
  <si>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</si>
  <si>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</si>
  <si>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</si>
  <si>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</si>
  <si>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</si>
  <si>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</si>
  <si>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</si>
  <si>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</si>
  <si>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</si>
  <si>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</si>
  <si>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</si>
  <si>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</si>
  <si>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</si>
  <si>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</si>
  <si>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</si>
  <si>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</si>
  <si>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</si>
  <si>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</si>
  <si>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</si>
  <si>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</si>
  <si>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</si>
  <si>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</si>
  <si>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</si>
  <si>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</si>
  <si>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</si>
  <si>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</si>
  <si>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</si>
  <si>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</si>
  <si>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</si>
  <si>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</si>
  <si>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</si>
  <si>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</si>
  <si>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</si>
  <si>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</si>
  <si>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</si>
  <si>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</si>
  <si>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</si>
  <si>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</si>
  <si>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</si>
  <si>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</si>
  <si>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</si>
  <si>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</si>
  <si>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</si>
  <si>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</si>
  <si>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</si>
  <si>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</si>
  <si>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</si>
  <si>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</si>
  <si>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</si>
  <si>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</si>
  <si>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</si>
  <si>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</si>
  <si>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</si>
  <si>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</si>
  <si>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</si>
  <si>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</si>
  <si>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</si>
  <si>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</si>
  <si>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</si>
  <si>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</si>
  <si>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</si>
  <si>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</si>
  <si>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</si>
  <si>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</si>
  <si>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</si>
  <si>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</si>
  <si>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</si>
  <si>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</si>
  <si>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</si>
  <si>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</si>
  <si>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</si>
  <si>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</si>
  <si>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</si>
  <si>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</si>
  <si>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</si>
  <si>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</si>
  <si>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</si>
  <si>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</si>
  <si>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</si>
  <si>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</si>
  <si>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</si>
  <si>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</si>
  <si>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</si>
  <si>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</si>
  <si>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</si>
  <si>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</si>
  <si>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</si>
  <si>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</si>
  <si>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</si>
  <si>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</si>
  <si>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</si>
  <si>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</si>
  <si>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</si>
  <si>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</si>
  <si>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</si>
  <si>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</si>
  <si>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</si>
  <si>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</si>
  <si>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</si>
  <si>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</si>
  <si>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</si>
  <si>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</si>
  <si>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</si>
  <si>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</si>
  <si>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</si>
  <si>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</si>
  <si>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</si>
  <si>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</si>
  <si>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</si>
  <si>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</si>
  <si>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</si>
  <si>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</si>
  <si>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</si>
  <si>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</si>
  <si>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</si>
  <si>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</si>
  <si>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</si>
  <si>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</si>
  <si>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</si>
  <si>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</si>
  <si>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</si>
  <si>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</si>
  <si>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</si>
  <si>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</si>
  <si>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</si>
  <si>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</si>
  <si>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</si>
  <si>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</si>
  <si>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</si>
  <si>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</si>
  <si>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</si>
  <si>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</si>
  <si>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</si>
  <si>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</si>
  <si>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</si>
  <si>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</si>
  <si>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</si>
  <si>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</si>
  <si>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</si>
  <si>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</si>
  <si>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</si>
  <si>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</si>
  <si>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</si>
  <si>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</si>
  <si>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</si>
  <si>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</si>
  <si>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</si>
  <si>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</si>
  <si>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</si>
  <si>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</si>
  <si>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</si>
  <si>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</si>
  <si>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</si>
  <si>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</si>
  <si>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</si>
  <si>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</si>
  <si>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</si>
  <si>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</si>
  <si>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</si>
  <si>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</si>
  <si>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</si>
  <si>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</si>
  <si>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</si>
  <si>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</si>
  <si>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</si>
  <si>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</si>
  <si>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</si>
  <si>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</si>
  <si>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</si>
  <si>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</si>
  <si>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</si>
  <si>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</si>
  <si>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</si>
  <si>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</si>
  <si>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</si>
  <si>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</si>
  <si>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</si>
  <si>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</si>
  <si>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</si>
  <si>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</si>
  <si>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</si>
  <si>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</si>
  <si>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</si>
  <si>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</si>
  <si>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</si>
  <si>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</si>
  <si>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</si>
  <si>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</si>
  <si>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</si>
  <si>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</si>
  <si>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</si>
  <si>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</si>
  <si>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</si>
  <si>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</si>
  <si>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</si>
  <si>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</si>
  <si>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</si>
  <si>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</si>
  <si>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</si>
  <si>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</si>
  <si>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</si>
  <si>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</si>
  <si>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</si>
  <si>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</si>
  <si>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</si>
  <si>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</si>
  <si>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</si>
  <si>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</si>
  <si>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</si>
  <si>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</si>
  <si>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</si>
  <si>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</si>
  <si>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</si>
  <si>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</si>
  <si>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</si>
  <si>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</si>
  <si>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</si>
  <si>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</si>
  <si>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</si>
  <si>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</si>
  <si>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</si>
  <si>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</si>
  <si>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</si>
  <si>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</si>
  <si>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</si>
  <si>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</si>
  <si>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</si>
  <si>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</si>
  <si>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</si>
  <si>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</si>
  <si>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</si>
  <si>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</si>
  <si>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</si>
  <si>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</si>
  <si>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</si>
  <si>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</si>
  <si>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</si>
  <si>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</si>
  <si>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</si>
  <si>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</si>
  <si>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</si>
  <si>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</si>
  <si>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</si>
  <si>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</si>
  <si>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</si>
  <si>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</si>
  <si>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</si>
  <si>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</si>
  <si>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</si>
  <si>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</si>
  <si>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</si>
  <si>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</si>
  <si>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</si>
  <si>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</si>
  <si>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</si>
  <si>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</si>
  <si>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</si>
  <si>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</si>
  <si>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</si>
  <si>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</si>
  <si>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</si>
  <si>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</si>
  <si>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</si>
  <si>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</si>
  <si>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</si>
  <si>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</si>
  <si>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</si>
  <si>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</si>
  <si>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</si>
  <si>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</si>
  <si>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</si>
  <si>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</si>
  <si>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</si>
  <si>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</si>
  <si>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</si>
  <si>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</si>
  <si>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</si>
  <si>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</si>
  <si>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</si>
  <si>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</si>
  <si>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</si>
  <si>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</si>
  <si>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</si>
  <si>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</si>
  <si>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</si>
  <si>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</si>
  <si>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</si>
  <si>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</si>
  <si>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</si>
  <si>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</si>
  <si>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</si>
  <si>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</si>
  <si>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</si>
  <si>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</si>
  <si>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</si>
  <si>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</si>
  <si>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</si>
  <si>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</si>
  <si>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</si>
  <si>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</si>
  <si>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</si>
  <si>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</si>
  <si>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</si>
  <si>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</si>
  <si>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</si>
  <si>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</si>
  <si>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</si>
  <si>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</si>
  <si>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</si>
  <si>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</si>
  <si>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</si>
  <si>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</si>
  <si>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</si>
  <si>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</si>
  <si>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</si>
  <si>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</si>
  <si>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</si>
  <si>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</si>
  <si>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</si>
  <si>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</si>
  <si>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</si>
  <si>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</si>
  <si>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</si>
  <si>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</si>
  <si>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</si>
  <si>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</si>
  <si>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</si>
  <si>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</si>
  <si>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</si>
  <si>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</si>
  <si>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</si>
  <si>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</si>
  <si>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</si>
  <si>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</si>
  <si>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</si>
  <si>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</si>
  <si>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</si>
  <si>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</si>
  <si>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</si>
  <si>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</si>
  <si>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</si>
  <si>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</si>
  <si>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</si>
  <si>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</si>
  <si>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</si>
  <si>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</si>
  <si>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</si>
  <si>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</si>
  <si>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</si>
  <si>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</si>
  <si>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</si>
  <si>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</si>
  <si>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</si>
  <si>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</si>
  <si>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</si>
  <si>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</si>
  <si>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</si>
  <si>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</si>
  <si>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</si>
  <si>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</si>
  <si>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</si>
  <si>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</si>
  <si>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</si>
  <si>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</si>
  <si>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</si>
  <si>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</si>
  <si>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</si>
  <si>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</si>
  <si>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</si>
  <si>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</si>
  <si>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</si>
  <si>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</si>
  <si>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</si>
  <si>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</si>
  <si>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</si>
  <si>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</si>
  <si>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</si>
  <si>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</si>
  <si>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</si>
  <si>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</si>
  <si>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</si>
  <si>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</si>
  <si>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</si>
  <si>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</si>
  <si>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</si>
  <si>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</si>
  <si>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</si>
  <si>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</si>
  <si>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</si>
  <si>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</si>
  <si>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</si>
  <si>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</si>
  <si>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</si>
  <si>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</si>
  <si>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</si>
  <si>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</si>
  <si>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</si>
  <si>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</si>
  <si>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</si>
  <si>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</si>
  <si>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</si>
  <si>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</si>
  <si>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</si>
  <si>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</si>
  <si>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</si>
  <si>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</si>
  <si>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</si>
  <si>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</si>
  <si>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</si>
  <si>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</si>
  <si>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</si>
  <si>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</si>
  <si>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</si>
  <si>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</si>
  <si>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</si>
  <si>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</si>
  <si>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</si>
  <si>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</si>
  <si>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</si>
  <si>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</si>
  <si>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</si>
  <si>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</si>
  <si>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</si>
  <si>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</si>
  <si>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</si>
  <si>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</si>
  <si>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</si>
  <si>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</si>
  <si>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</si>
  <si>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</si>
  <si>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</si>
  <si>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</si>
  <si>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</si>
  <si>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</si>
  <si>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</si>
  <si>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</si>
  <si>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</si>
  <si>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</si>
  <si>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</si>
  <si>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</si>
  <si>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</si>
  <si>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</si>
  <si>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</si>
  <si>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</si>
  <si>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</si>
  <si>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</si>
  <si>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</si>
  <si>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</si>
  <si>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</si>
  <si>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</si>
  <si>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</si>
  <si>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</si>
  <si>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</si>
  <si>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</si>
  <si>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</si>
  <si>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</si>
  <si>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</si>
  <si>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</si>
  <si>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</si>
  <si>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</si>
  <si>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</si>
  <si>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</si>
  <si>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</si>
  <si>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</si>
  <si>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</si>
  <si>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</si>
  <si>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</si>
  <si>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</si>
  <si>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</si>
  <si>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</si>
  <si>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</si>
  <si>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</si>
  <si>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</si>
  <si>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</si>
  <si>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</si>
  <si>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</si>
  <si>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</si>
  <si>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</si>
  <si>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</si>
  <si>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</si>
  <si>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</si>
  <si>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</si>
  <si>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</si>
  <si>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</si>
  <si>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</si>
  <si>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</si>
  <si>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</si>
  <si>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</si>
  <si>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</si>
  <si>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</si>
  <si>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</si>
  <si>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</si>
  <si>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</si>
  <si>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</si>
  <si>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</si>
  <si>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</si>
  <si>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</si>
  <si>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</si>
  <si>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</si>
  <si>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</si>
  <si>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</si>
  <si>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</si>
  <si>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</si>
  <si>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</si>
  <si>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</si>
  <si>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</si>
  <si>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</si>
  <si>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</si>
  <si>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</si>
  <si>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</si>
  <si>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</si>
  <si>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</si>
  <si>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</si>
  <si>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</si>
  <si>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</si>
  <si>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</si>
  <si>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</si>
  <si>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</si>
  <si>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</si>
  <si>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</si>
  <si>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</si>
  <si>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</si>
  <si>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</si>
  <si>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</si>
  <si>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</si>
  <si>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</si>
  <si>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</si>
  <si>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</si>
  <si>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</si>
  <si>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</si>
  <si>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</si>
  <si>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</si>
  <si>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</si>
  <si>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</si>
  <si>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</si>
  <si>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</si>
  <si>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</si>
  <si>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</si>
  <si>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</si>
  <si>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</si>
  <si>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</si>
  <si>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</si>
  <si>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</si>
  <si>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</si>
  <si>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</si>
  <si>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</si>
  <si>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</si>
  <si>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</si>
  <si>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</si>
  <si>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</si>
  <si>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</si>
  <si>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</si>
  <si>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</si>
  <si>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</si>
  <si>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</si>
  <si>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</si>
  <si>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</si>
  <si>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</si>
  <si>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</si>
  <si>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</si>
  <si>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</si>
  <si>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</si>
  <si>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</si>
  <si>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</si>
  <si>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</si>
  <si>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</si>
  <si>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</si>
  <si>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</si>
  <si>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</si>
  <si>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</si>
  <si>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</si>
  <si>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</si>
  <si>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</si>
  <si>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</si>
  <si>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</si>
  <si>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</si>
  <si>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</si>
  <si>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</si>
  <si>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</si>
  <si>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</si>
  <si>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</si>
  <si>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</si>
  <si>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</si>
  <si>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</si>
  <si>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</si>
  <si>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</si>
  <si>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</si>
  <si>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</si>
  <si>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</si>
  <si>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</si>
  <si>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</si>
  <si>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</si>
  <si>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</si>
  <si>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</si>
  <si>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</si>
  <si>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</si>
  <si>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</si>
  <si>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</si>
  <si>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</si>
  <si>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</si>
  <si>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</si>
  <si>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</si>
  <si>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</si>
  <si>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</si>
  <si>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</si>
  <si>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</si>
  <si>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</si>
  <si>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</si>
  <si>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</si>
  <si>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</si>
  <si>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</si>
  <si>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</si>
  <si>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</si>
  <si>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</si>
  <si>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</si>
  <si>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</si>
  <si>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</si>
  <si>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</si>
  <si>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</si>
  <si>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</si>
  <si>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</si>
  <si>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</si>
  <si>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</si>
  <si>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</si>
  <si>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</si>
  <si>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</si>
  <si>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</si>
  <si>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</si>
  <si>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</si>
  <si>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</si>
  <si>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</si>
  <si>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</si>
  <si>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</si>
  <si>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</si>
  <si>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</si>
  <si>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</si>
  <si>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</si>
  <si>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</si>
  <si>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</si>
  <si>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</si>
  <si>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</si>
  <si>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</si>
  <si>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</si>
  <si>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</si>
  <si>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</si>
  <si>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</si>
  <si>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</si>
  <si>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</si>
  <si>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</si>
  <si>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</si>
  <si>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</si>
  <si>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</si>
  <si>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</si>
  <si>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</si>
  <si>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</si>
  <si>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</si>
  <si>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</si>
  <si>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</si>
  <si>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</si>
  <si>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</si>
  <si>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</si>
  <si>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</si>
  <si>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</si>
  <si>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</si>
  <si>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</si>
  <si>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</si>
  <si>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</si>
  <si>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</si>
  <si>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</si>
  <si>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</si>
  <si>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</si>
  <si>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</si>
  <si>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</si>
  <si>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</si>
  <si>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</si>
  <si>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</si>
  <si>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</si>
  <si>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</si>
  <si>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</si>
  <si>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</si>
  <si>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</si>
  <si>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</si>
  <si>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</si>
  <si>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</si>
  <si>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</si>
  <si>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</si>
  <si>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</si>
  <si>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</si>
  <si>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</si>
  <si>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</si>
  <si>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</si>
  <si>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</si>
  <si>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</si>
  <si>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</si>
  <si>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</si>
  <si>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</si>
  <si>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</si>
  <si>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</si>
  <si>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</si>
  <si>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</si>
  <si>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</si>
  <si>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</si>
  <si>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</si>
  <si>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</si>
  <si>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</si>
  <si>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</si>
  <si>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</si>
  <si>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</si>
  <si>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</si>
  <si>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</si>
  <si>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</si>
  <si>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</si>
  <si>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</si>
  <si>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</si>
  <si>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</si>
  <si>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</si>
  <si>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</si>
  <si>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</si>
  <si>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</si>
  <si>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</si>
  <si>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</si>
  <si>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</si>
  <si>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</si>
  <si>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</si>
  <si>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</si>
  <si>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</si>
  <si>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</si>
  <si>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</si>
  <si>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</si>
  <si>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</si>
  <si>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</si>
  <si>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</si>
  <si>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</si>
  <si>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</si>
  <si>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</si>
  <si>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</si>
  <si>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</si>
  <si>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</si>
  <si>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</si>
  <si>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</si>
  <si>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</si>
  <si>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</si>
  <si>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</si>
  <si>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</si>
  <si>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</si>
  <si>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</si>
  <si>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</si>
  <si>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</si>
  <si>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</si>
  <si>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</si>
  <si>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</si>
  <si>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</si>
  <si>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</si>
  <si>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</si>
  <si>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</si>
  <si>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</si>
  <si>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</si>
  <si>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</si>
  <si>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</si>
  <si>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</si>
  <si>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</si>
  <si>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</si>
  <si>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</si>
  <si>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</si>
  <si>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</si>
  <si>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</si>
  <si>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</si>
  <si>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</si>
  <si>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</si>
  <si>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</si>
  <si>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</si>
  <si>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</si>
  <si>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</si>
  <si>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</si>
  <si>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</si>
  <si>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</si>
  <si>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</si>
  <si>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</si>
  <si>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</si>
  <si>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</si>
  <si>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</si>
  <si>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</si>
  <si>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</si>
  <si>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</si>
  <si>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</si>
  <si>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</si>
  <si>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</si>
  <si>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</si>
  <si>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</si>
  <si>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</si>
  <si>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</si>
  <si>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</si>
  <si>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</si>
  <si>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</si>
  <si>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</si>
  <si>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</si>
  <si>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</si>
  <si>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</si>
  <si>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</si>
  <si>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</si>
  <si>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</si>
  <si>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</si>
  <si>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</si>
  <si>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</si>
  <si>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</si>
  <si>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</si>
  <si>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</si>
  <si>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</si>
  <si>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</si>
  <si>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</si>
  <si>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</si>
  <si>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</si>
  <si>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</si>
  <si>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</si>
  <si>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</si>
  <si>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</si>
  <si>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</si>
  <si>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</si>
  <si>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</si>
  <si>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</si>
  <si>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</si>
  <si>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</si>
  <si>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</si>
  <si>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</si>
  <si>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</si>
  <si>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</si>
  <si>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</si>
  <si>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</si>
  <si>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</si>
  <si>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</si>
  <si>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</si>
  <si>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</si>
  <si>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</si>
  <si>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</si>
  <si>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</si>
  <si>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</si>
  <si>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</si>
  <si>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</si>
  <si>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</si>
  <si>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</si>
  <si>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</si>
  <si>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</si>
  <si>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</si>
  <si>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</si>
  <si>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</si>
  <si>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</si>
  <si>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</si>
  <si>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</si>
  <si>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</si>
  <si>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</si>
  <si>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</si>
  <si>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</si>
  <si>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</si>
  <si>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</si>
  <si>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</si>
  <si>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</si>
  <si>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</si>
  <si>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</si>
  <si>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</si>
  <si>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</si>
  <si>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</si>
  <si>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</si>
  <si>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</si>
  <si>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</si>
  <si>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</si>
  <si>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</si>
  <si>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</si>
  <si>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</si>
  <si>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</si>
  <si>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</si>
  <si>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</si>
  <si>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</si>
  <si>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</si>
  <si>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</si>
  <si>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</si>
  <si>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</si>
  <si>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</si>
  <si>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</si>
  <si>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</si>
  <si>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</si>
  <si>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</si>
  <si>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</si>
  <si>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</si>
  <si>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</si>
  <si>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</si>
  <si>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</si>
  <si>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</si>
  <si>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</si>
  <si>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</si>
  <si>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</si>
  <si>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</si>
  <si>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</si>
  <si>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</si>
  <si>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</si>
  <si>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</si>
  <si>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</si>
  <si>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</si>
  <si>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</si>
  <si>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</si>
  <si>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</si>
  <si>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</si>
  <si>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</si>
  <si>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</si>
  <si>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</si>
  <si>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</si>
  <si>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</si>
  <si>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</si>
  <si>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</si>
  <si>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</si>
  <si>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</si>
  <si>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</si>
  <si>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</si>
  <si>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</si>
  <si>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</si>
  <si>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</si>
  <si>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</si>
  <si>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</si>
  <si>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</si>
  <si>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</si>
  <si>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</si>
  <si>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</si>
  <si>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</si>
  <si>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</si>
  <si>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</si>
  <si>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</si>
  <si>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</si>
  <si>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</si>
  <si>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</si>
  <si>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</si>
  <si>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</si>
  <si>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</si>
  <si>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</si>
  <si>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</si>
  <si>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</si>
  <si>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</si>
  <si>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</si>
  <si>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</si>
  <si>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</si>
  <si>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</si>
  <si>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</si>
  <si>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</si>
  <si>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</si>
  <si>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</si>
  <si>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</si>
  <si>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</si>
  <si>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</si>
  <si>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</si>
  <si>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</si>
  <si>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</si>
  <si>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</si>
  <si>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</si>
  <si>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</si>
  <si>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</si>
  <si>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</si>
  <si>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</si>
  <si>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</si>
  <si>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</si>
  <si>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</si>
  <si>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</si>
  <si>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</si>
  <si>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</si>
  <si>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</si>
  <si>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</si>
  <si>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</si>
  <si>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</si>
  <si>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</si>
  <si>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</si>
  <si>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</si>
  <si>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</si>
  <si>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</si>
  <si>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</si>
  <si>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</si>
  <si>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</si>
  <si>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</si>
  <si>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</si>
  <si>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</si>
  <si>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</si>
  <si>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</si>
  <si>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</si>
  <si>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</si>
  <si>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</si>
  <si>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</si>
  <si>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</si>
  <si>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</si>
  <si>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</si>
  <si>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</si>
  <si>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</si>
  <si>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</si>
  <si>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</si>
  <si>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</si>
  <si>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</si>
  <si>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</si>
  <si>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</si>
  <si>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</si>
  <si>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</si>
  <si>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</si>
  <si>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</si>
  <si>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</si>
  <si>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</si>
  <si>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</si>
  <si>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</si>
  <si>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</si>
  <si>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</si>
  <si>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</si>
  <si>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</si>
  <si>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</si>
  <si>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</si>
  <si>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</si>
  <si>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</si>
  <si>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</si>
  <si>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</si>
  <si>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</si>
  <si>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</si>
  <si>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</si>
  <si>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</si>
  <si>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</si>
  <si>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</si>
  <si>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</si>
  <si>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</si>
  <si>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</si>
  <si>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</si>
  <si>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</si>
  <si>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</si>
  <si>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</si>
  <si>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</si>
  <si>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</si>
  <si>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</si>
  <si>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</si>
  <si>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</si>
  <si>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</si>
  <si>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</si>
  <si>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</si>
  <si>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</si>
  <si>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</si>
  <si>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</si>
  <si>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</si>
  <si>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</si>
  <si>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</si>
  <si>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</si>
  <si>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</si>
  <si>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</si>
  <si>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</si>
  <si>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</si>
  <si>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</si>
  <si>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</si>
  <si>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</si>
  <si>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</si>
  <si>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</si>
  <si>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</si>
  <si>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</si>
  <si>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</si>
  <si>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</si>
  <si>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</si>
  <si>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</si>
  <si>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</si>
  <si>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</si>
  <si>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</si>
  <si>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</si>
  <si>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</si>
  <si>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</si>
  <si>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</si>
  <si>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</si>
  <si>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</si>
  <si>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</si>
  <si>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</si>
  <si>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</si>
  <si>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</si>
  <si>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</si>
  <si>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</si>
  <si>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</si>
  <si>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</si>
  <si>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</si>
  <si>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</si>
  <si>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</si>
  <si>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</si>
  <si>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</si>
  <si>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</si>
  <si>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</si>
  <si>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</si>
  <si>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</si>
  <si>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</si>
  <si>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</si>
  <si>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</si>
  <si>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</si>
  <si>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</si>
  <si>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</si>
  <si>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</si>
  <si>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</si>
  <si>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</si>
  <si>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</si>
  <si>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</si>
  <si>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</si>
  <si>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</si>
  <si>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</si>
  <si>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</si>
  <si>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</si>
  <si>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</si>
  <si>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</si>
  <si>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</si>
  <si>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</si>
  <si>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</si>
  <si>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</si>
  <si>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</si>
  <si>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</si>
  <si>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</si>
  <si>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</si>
  <si>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</si>
  <si>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</si>
  <si>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</si>
  <si>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</si>
  <si>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</si>
  <si>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</si>
  <si>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</si>
  <si>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</si>
  <si>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</si>
  <si>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</si>
  <si>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</si>
  <si>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</si>
  <si>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</si>
  <si>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</si>
  <si>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</si>
  <si>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</si>
  <si>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</si>
  <si>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</si>
  <si>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</si>
  <si>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</si>
  <si>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</si>
  <si>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</si>
  <si>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</si>
  <si>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</si>
  <si>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</si>
  <si>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</si>
  <si>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</si>
  <si>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</si>
  <si>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</si>
  <si>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</si>
  <si>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</si>
  <si>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</si>
  <si>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</si>
  <si>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</si>
  <si>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</si>
  <si>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</si>
  <si>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</si>
  <si>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</si>
  <si>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</si>
  <si>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</si>
  <si>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</si>
  <si>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</si>
  <si>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</si>
  <si>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</si>
  <si>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</si>
  <si>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</si>
  <si>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</si>
  <si>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</si>
  <si>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</si>
  <si>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</si>
  <si>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</si>
  <si>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</si>
  <si>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</si>
  <si>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</si>
  <si>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</si>
  <si>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</si>
  <si>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</si>
  <si>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</si>
  <si>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</si>
  <si>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</si>
  <si>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</si>
  <si>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</si>
  <si>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</si>
  <si>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</si>
  <si>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</si>
  <si>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</si>
  <si>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</si>
  <si>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</si>
  <si>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</si>
  <si>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</si>
  <si>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</si>
  <si>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</si>
  <si>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</si>
  <si>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</si>
  <si>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</si>
  <si>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</si>
  <si>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</si>
  <si>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</si>
  <si>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</si>
  <si>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</si>
  <si>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</si>
  <si>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</si>
  <si>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</si>
  <si>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</si>
  <si>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</si>
  <si>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</si>
  <si>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</si>
  <si>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</si>
  <si>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</si>
  <si>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</si>
  <si>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</si>
  <si>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</si>
  <si>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</si>
  <si>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</si>
  <si>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</si>
  <si>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</si>
  <si>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</si>
  <si>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</si>
  <si>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</si>
  <si>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</si>
  <si>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</si>
  <si>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</si>
  <si>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</si>
  <si>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</si>
  <si>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</si>
  <si>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</si>
  <si>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</si>
  <si>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</si>
  <si>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</si>
  <si>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</si>
  <si>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</si>
  <si>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</si>
  <si>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</si>
  <si>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</si>
  <si>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</si>
  <si>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</si>
  <si>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</si>
  <si>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</si>
  <si>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</si>
  <si>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</si>
  <si>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</si>
  <si>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</si>
  <si>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</si>
  <si>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</si>
  <si>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</si>
  <si>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</si>
  <si>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</si>
  <si>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</si>
  <si>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</si>
  <si>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</si>
  <si>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</si>
  <si>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</si>
  <si>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</si>
  <si>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</si>
  <si>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</si>
  <si>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</si>
  <si>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</si>
  <si>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</si>
  <si>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</si>
  <si>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</si>
  <si>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</si>
  <si>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</si>
  <si>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</si>
  <si>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</si>
  <si>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</si>
  <si>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</si>
  <si>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</si>
  <si>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</si>
  <si>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</si>
  <si>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</si>
  <si>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</si>
  <si>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</si>
  <si>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</si>
  <si>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</si>
  <si>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</si>
  <si>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</si>
  <si>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</si>
  <si>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</si>
  <si>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</si>
  <si>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</si>
  <si>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</si>
  <si>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</si>
  <si>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</si>
  <si>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</si>
  <si>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</si>
  <si>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</si>
  <si>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</si>
  <si>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</si>
  <si>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</si>
  <si>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</si>
  <si>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</si>
  <si>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</si>
  <si>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</si>
  <si>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</si>
  <si>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</si>
  <si>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</si>
  <si>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</si>
  <si>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</si>
  <si>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</si>
  <si>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</si>
  <si>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</si>
  <si>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</si>
  <si>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</si>
  <si>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</si>
  <si>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</si>
  <si>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</si>
  <si>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</si>
  <si>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</si>
  <si>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</si>
  <si>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</si>
  <si>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</si>
  <si>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</si>
  <si>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</si>
  <si>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</si>
  <si>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</si>
  <si>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</si>
  <si>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</si>
  <si>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</si>
  <si>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</si>
  <si>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</si>
  <si>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</si>
  <si>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</si>
  <si>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</si>
  <si>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</si>
  <si>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</si>
  <si>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</si>
  <si>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</si>
  <si>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</si>
  <si>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</si>
  <si>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</si>
  <si>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</si>
  <si>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</si>
  <si>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</si>
  <si>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</si>
  <si>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</si>
  <si>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</si>
  <si>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</si>
  <si>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</si>
  <si>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</si>
  <si>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</si>
  <si>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</si>
  <si>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</si>
  <si>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</si>
  <si>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</si>
  <si>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</si>
  <si>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</si>
  <si>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</si>
  <si>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</si>
  <si>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</si>
  <si>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</si>
  <si>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</si>
  <si>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</si>
  <si>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</si>
  <si>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</si>
  <si>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</si>
  <si>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</si>
  <si>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</si>
  <si>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</si>
  <si>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</si>
  <si>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</si>
  <si>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</si>
  <si>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</si>
  <si>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</si>
  <si>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</si>
  <si>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</si>
  <si>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</si>
  <si>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</si>
  <si>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</si>
  <si>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</si>
  <si>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</si>
  <si>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</si>
  <si>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</si>
  <si>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</si>
  <si>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</si>
  <si>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</si>
  <si>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</si>
  <si>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</si>
  <si>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</si>
  <si>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</si>
  <si>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</si>
  <si>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</si>
  <si>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</si>
  <si>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</si>
  <si>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</si>
  <si>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</si>
  <si>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</si>
  <si>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</si>
  <si>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</si>
  <si>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</si>
  <si>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</si>
  <si>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</si>
  <si>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</si>
  <si>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</si>
  <si>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</si>
  <si>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</si>
  <si>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</si>
  <si>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</si>
  <si>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</si>
  <si>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</si>
  <si>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</si>
  <si>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</si>
  <si>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</si>
  <si>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</si>
  <si>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</si>
  <si>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</si>
  <si>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</si>
  <si>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</si>
  <si>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</si>
  <si>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</si>
  <si>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</si>
  <si>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</si>
  <si>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</si>
  <si>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</si>
  <si>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</si>
  <si>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</si>
  <si>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</si>
  <si>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</si>
  <si>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</si>
  <si>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</si>
  <si>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</si>
  <si>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</si>
  <si>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</si>
  <si>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</si>
  <si>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</si>
  <si>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</si>
  <si>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</si>
  <si>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</si>
  <si>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</si>
  <si>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</si>
  <si>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</si>
  <si>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</si>
  <si>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</si>
  <si>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</si>
  <si>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</si>
  <si>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</si>
  <si>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</si>
  <si>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</si>
  <si>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</si>
  <si>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</si>
  <si>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</si>
  <si>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</si>
  <si>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</si>
  <si>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</si>
  <si>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</si>
  <si>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</si>
  <si>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</si>
  <si>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</si>
  <si>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</si>
  <si>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</si>
  <si>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</si>
  <si>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</si>
  <si>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</si>
  <si>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</si>
  <si>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</si>
  <si>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</si>
  <si>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</si>
  <si>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</si>
  <si>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</si>
  <si>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</si>
  <si>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</si>
  <si>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</si>
  <si>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</si>
  <si>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</si>
  <si>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</si>
  <si>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</si>
  <si>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</si>
  <si>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</si>
  <si>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</si>
  <si>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</si>
  <si>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</si>
  <si>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</si>
  <si>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</si>
  <si>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</si>
  <si>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</si>
  <si>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</si>
  <si>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</si>
  <si>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</si>
  <si>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</si>
  <si>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</si>
  <si>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</si>
  <si>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</si>
  <si>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</si>
  <si>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</si>
  <si>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</si>
  <si>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</si>
  <si>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</si>
  <si>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</si>
  <si>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</si>
  <si>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</si>
  <si>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</si>
  <si>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</si>
  <si>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</si>
  <si>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</si>
  <si>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</si>
  <si>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</si>
  <si>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</si>
  <si>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</si>
  <si>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</si>
  <si>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</si>
  <si>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</si>
  <si>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</si>
  <si>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</si>
  <si>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</si>
  <si>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</si>
  <si>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</si>
  <si>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</si>
  <si>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</si>
  <si>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</si>
  <si>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</si>
  <si>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</si>
  <si>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</si>
  <si>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</si>
  <si>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</si>
  <si>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</si>
  <si>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</si>
  <si>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</si>
  <si>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</si>
  <si>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</si>
  <si>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</si>
  <si>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</si>
  <si>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</si>
  <si>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</si>
  <si>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</si>
  <si>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</si>
  <si>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</si>
  <si>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</si>
  <si>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</si>
  <si>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</si>
  <si>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</si>
  <si>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</si>
  <si>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</si>
  <si>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</si>
  <si>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</si>
  <si>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</si>
  <si>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</si>
  <si>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</si>
  <si>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</si>
  <si>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</si>
  <si>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</si>
  <si>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</si>
  <si>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</si>
  <si>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</si>
  <si>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</si>
  <si>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</si>
  <si>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</si>
  <si>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</si>
  <si>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</si>
  <si>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</si>
  <si>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</si>
  <si>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</si>
  <si>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</si>
  <si>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</si>
  <si>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</si>
  <si>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</si>
  <si>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</si>
  <si>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</si>
  <si>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</si>
  <si>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</si>
  <si>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</si>
  <si>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</si>
  <si>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</si>
  <si>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</si>
  <si>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</si>
  <si>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</si>
  <si>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</si>
  <si>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</si>
  <si>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</si>
  <si>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</si>
  <si>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</si>
  <si>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</si>
  <si>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</si>
  <si>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</si>
  <si>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</si>
  <si>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</si>
  <si>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</si>
  <si>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</si>
  <si>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</si>
  <si>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</si>
  <si>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</si>
  <si>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</si>
  <si>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</si>
  <si>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</si>
  <si>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</si>
  <si>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</si>
  <si>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</si>
  <si>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</si>
  <si>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</si>
  <si>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</si>
  <si>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</si>
  <si>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</si>
  <si>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</si>
  <si>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</si>
  <si>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</si>
  <si>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</si>
  <si>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</si>
  <si>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</si>
  <si>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</si>
  <si>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</si>
  <si>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</si>
  <si>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</si>
  <si>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</si>
  <si>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</si>
  <si>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</si>
  <si>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</si>
  <si>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</si>
  <si>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</si>
  <si>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</si>
  <si>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</si>
  <si>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</si>
  <si>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</si>
  <si>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</si>
  <si>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</si>
  <si>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</si>
  <si>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</si>
  <si>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</si>
  <si>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</si>
  <si>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</si>
  <si>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</si>
  <si>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</si>
  <si>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</si>
  <si>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</si>
  <si>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</si>
  <si>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</si>
  <si>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</si>
  <si>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</si>
  <si>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</si>
  <si>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</si>
  <si>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</si>
  <si>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</si>
  <si>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</si>
  <si>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</si>
  <si>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</si>
  <si>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</si>
  <si>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</si>
  <si>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</si>
  <si>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</si>
  <si>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</si>
  <si>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</si>
  <si>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</si>
  <si>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</si>
  <si>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</si>
  <si>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</si>
  <si>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</si>
  <si>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</si>
  <si>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</si>
  <si>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</si>
  <si>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</si>
  <si>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</si>
  <si>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</si>
  <si>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</si>
  <si>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</si>
  <si>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</si>
  <si>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</si>
  <si>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</si>
  <si>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</si>
  <si>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</si>
  <si>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</si>
  <si>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</si>
  <si>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</si>
  <si>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</si>
  <si>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</si>
  <si>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</si>
  <si>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</si>
  <si>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</si>
  <si>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</si>
  <si>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</si>
  <si>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</si>
  <si>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</si>
  <si>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</si>
  <si>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</si>
  <si>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</si>
  <si>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</si>
  <si>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</si>
  <si>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</si>
  <si>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</si>
  <si>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</si>
  <si>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</si>
  <si>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</si>
  <si>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</si>
  <si>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</si>
  <si>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</si>
  <si>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</si>
  <si>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</si>
  <si>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</si>
  <si>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</si>
  <si>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</si>
  <si>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</si>
  <si>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</si>
  <si>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</si>
  <si>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</si>
  <si>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</si>
  <si>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</si>
  <si>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</si>
  <si>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</si>
  <si>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</si>
  <si>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</si>
  <si>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</si>
  <si>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</si>
  <si>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</si>
  <si>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</si>
  <si>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</si>
  <si>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</si>
  <si>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</si>
  <si>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</si>
  <si>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</si>
  <si>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</si>
  <si>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</si>
  <si>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</si>
  <si>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</si>
  <si>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</si>
  <si>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</si>
  <si>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</si>
  <si>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</si>
  <si>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</si>
  <si>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</si>
  <si>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</si>
  <si>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</si>
  <si>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</si>
  <si>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</si>
  <si>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</si>
  <si>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</si>
  <si>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</si>
  <si>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</si>
  <si>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</si>
  <si>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</si>
  <si>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</si>
  <si>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</si>
  <si>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</si>
  <si>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</si>
  <si>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</si>
  <si>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</si>
  <si>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</si>
  <si>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</si>
  <si>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</si>
  <si>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</si>
  <si>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</si>
  <si>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</si>
  <si>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</si>
  <si>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</si>
  <si>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</si>
  <si>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</si>
  <si>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</si>
  <si>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</si>
  <si>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</si>
  <si>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</si>
  <si>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</si>
  <si>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</si>
  <si>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</si>
  <si>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</si>
  <si>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</si>
  <si>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</si>
  <si>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</si>
  <si>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</si>
  <si>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</si>
  <si>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</si>
  <si>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</si>
  <si>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</si>
  <si>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</si>
  <si>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</si>
  <si>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</si>
  <si>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</si>
  <si>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</si>
  <si>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</si>
  <si>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</si>
  <si>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</si>
  <si>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</si>
  <si>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</si>
  <si>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</si>
  <si>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</si>
  <si>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</si>
  <si>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</si>
  <si>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</si>
  <si>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</si>
  <si>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</si>
  <si>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</si>
  <si>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</si>
  <si>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</si>
  <si>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</si>
  <si>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</si>
  <si>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</si>
  <si>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</si>
  <si>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</si>
  <si>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</si>
  <si>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</si>
  <si>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</si>
  <si>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</si>
  <si>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</si>
  <si>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</si>
  <si>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</si>
  <si>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</si>
  <si>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</si>
  <si>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</si>
  <si>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</si>
  <si>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</si>
  <si>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</si>
  <si>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</si>
  <si>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</si>
  <si>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</si>
  <si>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</si>
  <si>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</si>
  <si>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</si>
  <si>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</si>
  <si>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</si>
  <si>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</si>
  <si>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</si>
  <si>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</si>
  <si>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</si>
  <si>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</si>
  <si>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</si>
  <si>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</si>
  <si>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</si>
  <si>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</si>
  <si>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</si>
  <si>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</si>
  <si>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</si>
  <si>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</si>
  <si>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</si>
  <si>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</si>
  <si>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</si>
  <si>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</si>
  <si>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</si>
  <si>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</si>
  <si>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</si>
  <si>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</si>
  <si>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</si>
  <si>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</si>
  <si>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</si>
  <si>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</si>
  <si>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</si>
  <si>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</si>
  <si>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</si>
  <si>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</si>
  <si>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</si>
  <si>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</si>
  <si>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</si>
  <si>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</si>
  <si>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</si>
  <si>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</si>
  <si>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</si>
  <si>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</si>
  <si>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</si>
  <si>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</si>
  <si>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</si>
  <si>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</si>
  <si>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</si>
  <si>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</si>
  <si>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</si>
  <si>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</si>
  <si>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</si>
  <si>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</si>
  <si>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</si>
  <si>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</si>
  <si>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</si>
  <si>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</si>
  <si>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</si>
  <si>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</si>
  <si>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</si>
  <si>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</si>
  <si>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</si>
  <si>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</si>
  <si>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</si>
  <si>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</si>
  <si>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</si>
  <si>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</si>
  <si>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</si>
  <si>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</si>
  <si>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</si>
  <si>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</si>
  <si>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</si>
  <si>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</si>
  <si>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</si>
  <si>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</si>
  <si>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</si>
  <si>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</si>
  <si>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</si>
  <si>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</si>
  <si>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</si>
  <si>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</si>
  <si>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</si>
  <si>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</si>
  <si>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</si>
  <si>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</si>
  <si>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</si>
  <si>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</si>
  <si>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</si>
  <si>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</si>
  <si>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</si>
  <si>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</si>
  <si>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</si>
  <si>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</si>
  <si>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</si>
  <si>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</si>
  <si>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</si>
  <si>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</si>
  <si>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</si>
  <si>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</si>
  <si>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</si>
  <si>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</si>
  <si>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</si>
  <si>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</si>
  <si>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</si>
  <si>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</si>
  <si>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</si>
  <si>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</si>
  <si>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</si>
  <si>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</si>
  <si>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</si>
  <si>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</si>
  <si>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</si>
  <si>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</si>
  <si>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</si>
  <si>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</si>
  <si>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</si>
  <si>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</si>
  <si>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</si>
  <si>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</si>
  <si>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</si>
  <si>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</si>
  <si>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</si>
  <si>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</si>
  <si>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</si>
  <si>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</si>
  <si>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</si>
  <si>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</si>
  <si>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</si>
  <si>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</si>
  <si>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</si>
  <si>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</si>
  <si>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</si>
  <si>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</si>
  <si>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</si>
  <si>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</si>
  <si>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</si>
  <si>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</si>
  <si>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</si>
  <si>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</si>
  <si>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</si>
  <si>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</si>
  <si>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</si>
  <si>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</si>
  <si>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</si>
  <si>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</si>
  <si>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</si>
  <si>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</si>
  <si>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</si>
  <si>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</si>
  <si>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</si>
  <si>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</si>
  <si>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</si>
  <si>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</si>
  <si>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</si>
  <si>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</si>
  <si>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</si>
  <si>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</si>
  <si>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</si>
  <si>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</si>
  <si>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</si>
  <si>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</si>
  <si>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</si>
  <si>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</si>
  <si>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</si>
  <si>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</si>
  <si>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</si>
  <si>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</si>
  <si>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</si>
  <si>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</si>
  <si>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</si>
  <si>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</si>
  <si>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</si>
  <si>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</si>
  <si>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</si>
  <si>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</si>
  <si>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</si>
  <si>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</si>
  <si>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</si>
  <si>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</si>
  <si>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</si>
  <si>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</si>
  <si>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</si>
  <si>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</si>
  <si>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</si>
  <si>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</si>
  <si>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</si>
  <si>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</si>
  <si>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</si>
  <si>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</si>
  <si>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</si>
  <si>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</si>
  <si>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</si>
  <si>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</si>
  <si>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</si>
  <si>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</si>
  <si>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</si>
  <si>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</si>
  <si>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</si>
  <si>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</si>
  <si>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</si>
  <si>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</si>
  <si>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</si>
  <si>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</si>
  <si>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</si>
  <si>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</si>
  <si>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</si>
  <si>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</si>
  <si>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</si>
  <si>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</si>
  <si>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</si>
  <si>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</si>
  <si>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</si>
  <si>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</si>
  <si>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</si>
  <si>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</si>
  <si>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</si>
  <si>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</si>
  <si>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</si>
  <si>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</si>
  <si>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</si>
  <si>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</si>
  <si>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</si>
  <si>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</si>
  <si>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</si>
  <si>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</si>
  <si>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</si>
  <si>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</si>
  <si>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</si>
  <si>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</si>
  <si>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</si>
  <si>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</si>
  <si>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</si>
  <si>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</si>
  <si>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</si>
  <si>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</si>
  <si>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</si>
  <si>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</si>
  <si>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</si>
  <si>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</si>
  <si>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</si>
  <si>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</si>
  <si>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</si>
  <si>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</si>
  <si>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</si>
  <si>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</si>
  <si>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</si>
  <si>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</si>
  <si>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</si>
  <si>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</si>
  <si>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</si>
  <si>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</si>
  <si>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</si>
  <si>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</si>
  <si>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</si>
  <si>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</si>
  <si>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</si>
  <si>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</si>
  <si>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</si>
  <si>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</si>
  <si>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</si>
  <si>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</si>
  <si>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</si>
  <si>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</si>
  <si>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</si>
  <si>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</si>
  <si>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</si>
  <si>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</si>
  <si>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</si>
  <si>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</si>
  <si>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</si>
  <si>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</si>
  <si>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</si>
  <si>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</si>
  <si>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</si>
  <si>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</si>
  <si>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</si>
  <si>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</si>
  <si>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</si>
  <si>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</si>
  <si>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</si>
  <si>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</si>
  <si>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</si>
  <si>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</si>
  <si>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</si>
  <si>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</si>
  <si>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</si>
  <si>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</si>
  <si>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</si>
  <si>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</si>
  <si>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</si>
  <si>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</si>
  <si>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</si>
  <si>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</si>
  <si>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</si>
  <si>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</si>
  <si>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</si>
  <si>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</si>
  <si>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</si>
  <si>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</si>
  <si>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</si>
  <si>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</si>
  <si>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</si>
  <si>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</si>
  <si>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</si>
  <si>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</si>
  <si>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</si>
  <si>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</si>
  <si>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</si>
  <si>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</si>
  <si>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</si>
  <si>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</si>
  <si>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</si>
  <si>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</si>
  <si>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</si>
  <si>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</si>
  <si>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</si>
  <si>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</si>
  <si>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</si>
  <si>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</si>
  <si>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</si>
  <si>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</si>
  <si>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</si>
  <si>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</si>
  <si>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</si>
  <si>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</si>
  <si>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</si>
  <si>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</si>
  <si>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</si>
  <si>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</si>
  <si>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</si>
  <si>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</si>
  <si>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</si>
  <si>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</si>
  <si>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</si>
  <si>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</si>
  <si>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</si>
  <si>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</si>
  <si>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</si>
  <si>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</si>
  <si>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</si>
  <si>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</si>
  <si>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</si>
  <si>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</si>
  <si>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</si>
  <si>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</si>
  <si>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</si>
  <si>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</si>
  <si>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</si>
  <si>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</si>
  <si>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</si>
  <si>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</si>
  <si>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</si>
  <si>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</si>
  <si>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</si>
  <si>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</si>
  <si>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</si>
  <si>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</si>
  <si>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</si>
  <si>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</si>
  <si>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</si>
  <si>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</si>
  <si>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</si>
  <si>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</si>
  <si>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</si>
  <si>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</si>
  <si>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</si>
  <si>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</si>
  <si>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</si>
  <si>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</si>
  <si>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</si>
  <si>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</si>
  <si>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</si>
  <si>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</si>
  <si>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</si>
  <si>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</si>
  <si>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</si>
  <si>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</si>
  <si>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</si>
  <si>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</si>
  <si>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</si>
  <si>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</si>
  <si>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</si>
  <si>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</si>
  <si>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</si>
  <si>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</si>
  <si>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</si>
  <si>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</si>
  <si>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</si>
  <si>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</si>
  <si>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</si>
  <si>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</si>
  <si>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</si>
  <si>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</si>
  <si>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</si>
  <si>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</si>
  <si>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</si>
  <si>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</si>
  <si>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</si>
  <si>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</si>
  <si>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</si>
  <si>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</si>
  <si>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</si>
  <si>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</si>
  <si>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</si>
  <si>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</si>
  <si>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</si>
  <si>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</si>
  <si>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</si>
  <si>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</si>
  <si>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</si>
  <si>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</si>
  <si>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</si>
  <si>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</si>
  <si>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</si>
  <si>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</si>
  <si>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</si>
  <si>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</si>
  <si>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</si>
  <si>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</si>
  <si>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</si>
  <si>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</si>
  <si>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</si>
  <si>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</si>
  <si>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</si>
  <si>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</si>
  <si>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</si>
  <si>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</si>
  <si>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</si>
  <si>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</si>
  <si>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</si>
  <si>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</si>
  <si>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</si>
  <si>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</si>
  <si>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</si>
  <si>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</si>
  <si>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</si>
  <si>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</si>
  <si>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</si>
  <si>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</si>
  <si>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</si>
  <si>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</si>
  <si>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</si>
  <si>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</si>
  <si>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</si>
  <si>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</si>
  <si>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</si>
  <si>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</si>
  <si>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</si>
  <si>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</si>
  <si>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</si>
  <si>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</si>
  <si>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</si>
  <si>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</si>
  <si>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</si>
  <si>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</si>
  <si>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</si>
  <si>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</si>
  <si>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</si>
  <si>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</si>
  <si>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</si>
  <si>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</si>
  <si>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</si>
  <si>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</si>
  <si>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</si>
  <si>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</si>
  <si>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</si>
  <si>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</si>
  <si>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</si>
  <si>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</si>
  <si>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</si>
  <si>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</si>
  <si>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</si>
  <si>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</si>
  <si>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</si>
  <si>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</si>
  <si>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</si>
  <si>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</si>
  <si>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</si>
  <si>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</si>
  <si>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</si>
  <si>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</si>
  <si>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</si>
  <si>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</si>
  <si>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</si>
  <si>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</si>
  <si>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</si>
  <si>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</si>
  <si>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</si>
  <si>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</si>
  <si>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</si>
  <si>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</si>
  <si>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</si>
  <si>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</si>
  <si>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</si>
  <si>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</si>
  <si>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</si>
  <si>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</si>
  <si>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</si>
  <si>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</si>
  <si>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</si>
  <si>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</si>
  <si>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</si>
  <si>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</si>
  <si>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</si>
  <si>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</si>
  <si>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</si>
  <si>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</si>
  <si>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</si>
  <si>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</si>
  <si>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</si>
  <si>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</si>
  <si>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</si>
  <si>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</si>
  <si>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</si>
  <si>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</si>
  <si>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</si>
  <si>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</si>
  <si>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</si>
  <si>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</si>
  <si>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</si>
  <si>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</si>
  <si>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</si>
  <si>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</si>
  <si>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</si>
  <si>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</si>
  <si>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</si>
  <si>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</si>
  <si>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</si>
  <si>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</si>
  <si>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</si>
  <si>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</si>
  <si>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</si>
  <si>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</si>
  <si>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</si>
  <si>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</si>
  <si>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</si>
  <si>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</si>
  <si>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</si>
  <si>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</si>
  <si>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</si>
  <si>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</si>
  <si>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</si>
  <si>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</si>
  <si>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</si>
  <si>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</si>
  <si>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</si>
  <si>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</si>
  <si>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</si>
  <si>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</si>
  <si>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</si>
  <si>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</si>
  <si>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</si>
  <si>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</si>
  <si>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</si>
  <si>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</si>
  <si>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</si>
  <si>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</si>
  <si>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</si>
  <si>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</si>
  <si>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</si>
  <si>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</si>
  <si>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</si>
  <si>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</si>
  <si>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</si>
  <si>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</si>
  <si>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</si>
  <si>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</si>
  <si>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</si>
  <si>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</si>
  <si>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</si>
  <si>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</si>
  <si>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</si>
  <si>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</si>
  <si>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</si>
  <si>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</si>
  <si>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</si>
  <si>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</si>
  <si>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</si>
  <si>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</si>
  <si>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</si>
  <si>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</si>
  <si>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</si>
  <si>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</si>
  <si>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</si>
  <si>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</si>
  <si>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</si>
  <si>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</si>
  <si>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</si>
  <si>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</si>
  <si>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</si>
  <si>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</si>
  <si>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</si>
  <si>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</si>
  <si>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</si>
  <si>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</si>
  <si>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</si>
  <si>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</si>
  <si>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</si>
  <si>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</si>
  <si>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</si>
  <si>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</si>
  <si>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</si>
  <si>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</si>
  <si>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</si>
  <si>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</si>
  <si>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</si>
  <si>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</si>
  <si>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</si>
  <si>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</si>
  <si>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</si>
  <si>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</si>
  <si>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</si>
  <si>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</si>
  <si>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</si>
  <si>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</si>
  <si>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</si>
  <si>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</si>
  <si>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</si>
  <si>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</si>
  <si>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</si>
  <si>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</si>
  <si>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</si>
  <si>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</si>
  <si>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</si>
  <si>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</si>
  <si>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</si>
  <si>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</si>
  <si>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</si>
  <si>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</si>
  <si>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</si>
  <si>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</si>
  <si>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</si>
  <si>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</si>
  <si>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</si>
  <si>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</si>
  <si>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</si>
  <si>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</si>
  <si>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</si>
  <si>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</si>
  <si>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</si>
  <si>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</si>
  <si>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</si>
  <si>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</si>
  <si>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</si>
  <si>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</si>
  <si>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</si>
  <si>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</si>
  <si>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</si>
  <si>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</si>
  <si>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</si>
  <si>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</si>
  <si>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</si>
  <si>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</si>
  <si>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</si>
  <si>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</si>
  <si>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</si>
  <si>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</si>
  <si>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</si>
  <si>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</si>
  <si>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</si>
  <si>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</si>
  <si>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</si>
  <si>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</si>
  <si>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</si>
  <si>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</si>
  <si>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</si>
  <si>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</si>
  <si>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</si>
  <si>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</si>
  <si>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</si>
  <si>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</si>
  <si>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</si>
  <si>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</si>
  <si>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</si>
  <si>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</si>
  <si>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</si>
  <si>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</si>
  <si>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</si>
  <si>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</si>
  <si>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</si>
  <si>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</si>
  <si>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</si>
  <si>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</si>
  <si>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</si>
  <si>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</si>
  <si>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</si>
  <si>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</si>
  <si>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</si>
  <si>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</si>
  <si>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</si>
  <si>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</si>
  <si>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</si>
  <si>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</si>
  <si>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</si>
  <si>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</si>
  <si>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</si>
  <si>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</si>
  <si>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</si>
  <si>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</si>
  <si>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</si>
  <si>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</si>
  <si>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</si>
  <si>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</si>
  <si>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</si>
  <si>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</si>
  <si>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</si>
  <si>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</si>
  <si>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</si>
  <si>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</si>
  <si>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</si>
  <si>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</si>
  <si>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</si>
  <si>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</si>
  <si>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</si>
  <si>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</si>
  <si>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</si>
  <si>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</si>
  <si>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</si>
  <si>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</si>
  <si>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</si>
  <si>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</si>
  <si>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</si>
  <si>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</si>
  <si>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</si>
  <si>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</si>
  <si>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</si>
  <si>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</si>
  <si>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</si>
  <si>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</si>
  <si>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</si>
  <si>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</si>
  <si>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</si>
  <si>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</si>
  <si>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</si>
  <si>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</si>
  <si>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</si>
  <si>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</si>
  <si>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</si>
  <si>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</si>
  <si>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</si>
  <si>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</si>
  <si>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</si>
  <si>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</si>
  <si>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</si>
  <si>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</si>
  <si>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</si>
  <si>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</si>
  <si>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</si>
  <si>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</si>
  <si>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</si>
  <si>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</si>
  <si>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</si>
  <si>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</si>
  <si>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</si>
  <si>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</si>
  <si>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</si>
  <si>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</si>
  <si>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</si>
  <si>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</si>
  <si>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</si>
  <si>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</si>
  <si>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</si>
  <si>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</si>
  <si>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</si>
  <si>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</si>
  <si>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</si>
  <si>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</si>
  <si>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</si>
  <si>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</si>
  <si>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</si>
  <si>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</si>
  <si>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</si>
  <si>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</si>
  <si>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</si>
  <si>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</si>
  <si>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</si>
  <si>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</si>
  <si>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</si>
  <si>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</si>
  <si>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</si>
  <si>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</si>
  <si>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</si>
  <si>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</si>
  <si>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</si>
  <si>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</si>
  <si>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</si>
  <si>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</si>
  <si>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</si>
  <si>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</si>
  <si>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</si>
  <si>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</si>
  <si>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</si>
  <si>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</si>
  <si>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</si>
  <si>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</si>
  <si>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</si>
  <si>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</si>
  <si>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</si>
  <si>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</si>
  <si>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</si>
  <si>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</si>
  <si>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</si>
  <si>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</si>
  <si>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</si>
  <si>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</si>
  <si>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</si>
  <si>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</si>
  <si>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</si>
  <si>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</si>
  <si>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</si>
  <si>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</si>
  <si>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</si>
  <si>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</si>
  <si>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</si>
  <si>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</si>
  <si>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</si>
  <si>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</si>
  <si>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</si>
  <si>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</si>
  <si>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</si>
  <si>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</si>
  <si>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</si>
  <si>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</si>
  <si>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</si>
  <si>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</si>
  <si>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</si>
  <si>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</si>
  <si>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</si>
  <si>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</si>
  <si>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</si>
  <si>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</si>
  <si>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</si>
  <si>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</si>
  <si>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</si>
  <si>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</si>
  <si>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</si>
  <si>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</si>
  <si>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</si>
  <si>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</si>
  <si>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</si>
  <si>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</si>
  <si>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</si>
  <si>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</si>
  <si>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</si>
  <si>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</si>
  <si>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</si>
  <si>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</si>
  <si>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</si>
  <si>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</si>
  <si>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</si>
  <si>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</si>
  <si>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</si>
  <si>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</si>
  <si>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</si>
  <si>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</si>
  <si>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</si>
  <si>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</si>
  <si>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</si>
  <si>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</si>
  <si>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</si>
  <si>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</si>
  <si>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</si>
  <si>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</si>
  <si>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</si>
  <si>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</si>
  <si>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</si>
  <si>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</si>
  <si>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</si>
  <si>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</si>
  <si>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</si>
  <si>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</si>
  <si>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</si>
  <si>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</si>
  <si>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</si>
  <si>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</si>
  <si>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</si>
  <si>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</si>
  <si>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</si>
  <si>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</si>
  <si>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</si>
  <si>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</si>
  <si>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</si>
  <si>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</si>
  <si>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</si>
  <si>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</si>
  <si>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</si>
  <si>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</si>
  <si>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</si>
  <si>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</si>
  <si>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</si>
  <si>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</si>
  <si>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</si>
  <si>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</si>
  <si>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</si>
  <si>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</si>
  <si>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</si>
  <si>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</si>
  <si>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</si>
  <si>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</si>
  <si>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</si>
  <si>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</si>
  <si>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</si>
  <si>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</si>
  <si>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</si>
  <si>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</si>
  <si>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</si>
  <si>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</si>
  <si>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</si>
  <si>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</si>
  <si>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</si>
  <si>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</si>
  <si>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</si>
  <si>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</si>
  <si>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</si>
  <si>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</si>
  <si>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</si>
  <si>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</si>
  <si>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</si>
  <si>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</si>
  <si>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</si>
  <si>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</si>
  <si>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</si>
  <si>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</si>
  <si>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</si>
  <si>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</si>
  <si>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</si>
  <si>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</si>
  <si>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</si>
  <si>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</si>
  <si>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</si>
  <si>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</si>
  <si>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</si>
  <si>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</si>
  <si>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</si>
  <si>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</si>
  <si>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</si>
  <si>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</si>
  <si>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</si>
  <si>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</si>
  <si>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</si>
  <si>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</si>
  <si>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</si>
  <si>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</si>
  <si>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</si>
  <si>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</si>
  <si>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</si>
  <si>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</si>
  <si>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</si>
  <si>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</si>
  <si>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</si>
  <si>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</si>
  <si>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</si>
  <si>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</si>
  <si>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</si>
  <si>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</si>
  <si>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</si>
  <si>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</si>
  <si>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</si>
  <si>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</si>
  <si>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</si>
  <si>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</si>
  <si>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</si>
  <si>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</si>
  <si>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</si>
  <si>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</si>
  <si>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</si>
  <si>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</si>
  <si>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</si>
  <si>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</si>
  <si>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</si>
  <si>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</si>
  <si>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</si>
  <si>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</si>
  <si>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</si>
  <si>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</si>
  <si>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</si>
  <si>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</si>
  <si>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</si>
  <si>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</si>
  <si>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</si>
  <si>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</si>
  <si>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</si>
  <si>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</si>
  <si>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</si>
  <si>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</si>
  <si>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</si>
  <si>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</si>
  <si>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</si>
  <si>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</si>
  <si>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</si>
  <si>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</si>
  <si>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</si>
  <si>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</si>
  <si>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</si>
  <si>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</si>
  <si>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</si>
  <si>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</si>
  <si>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</si>
  <si>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</si>
  <si>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</si>
  <si>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</si>
  <si>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</si>
  <si>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</si>
  <si>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</si>
  <si>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</si>
  <si>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</si>
  <si>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</si>
  <si>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</si>
  <si>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</si>
  <si>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</si>
  <si>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</si>
  <si>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</si>
  <si>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</si>
  <si>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</si>
  <si>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</si>
  <si>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</si>
  <si>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</si>
  <si>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</si>
  <si>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</si>
  <si>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</si>
  <si>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</si>
  <si>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</si>
  <si>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</si>
  <si>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</si>
  <si>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</si>
  <si>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</si>
  <si>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</si>
  <si>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</si>
  <si>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</si>
  <si>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</si>
  <si>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</si>
  <si>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</si>
  <si>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</si>
  <si>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</si>
  <si>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</si>
  <si>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</si>
  <si>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</si>
  <si>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</si>
  <si>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</si>
  <si>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</si>
  <si>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</si>
  <si>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</si>
  <si>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</si>
  <si>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</si>
  <si>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</si>
  <si>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</si>
  <si>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</si>
  <si>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</si>
  <si>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</si>
  <si>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</si>
  <si>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</si>
  <si>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</si>
  <si>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</si>
  <si>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</si>
  <si>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</si>
  <si>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</si>
  <si>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</si>
  <si>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</si>
  <si>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</si>
  <si>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</si>
  <si>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</si>
  <si>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</si>
  <si>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</si>
  <si>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</si>
  <si>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</si>
  <si>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</si>
  <si>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</si>
  <si>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</si>
  <si>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</si>
  <si>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</si>
  <si>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</si>
  <si>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</si>
  <si>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</si>
  <si>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</si>
  <si>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</si>
  <si>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</si>
  <si>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</si>
  <si>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</si>
  <si>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</si>
  <si>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</si>
  <si>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</si>
  <si>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</si>
  <si>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</si>
  <si>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</si>
  <si>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</si>
  <si>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</si>
  <si>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</si>
  <si>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</si>
  <si>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</si>
  <si>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</si>
  <si>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</si>
  <si>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</si>
  <si>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</si>
  <si>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</si>
  <si>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</si>
  <si>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</si>
  <si>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</si>
  <si>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</si>
  <si>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</si>
  <si>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</si>
  <si>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</si>
  <si>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</si>
  <si>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</si>
  <si>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</si>
  <si>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</si>
  <si>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</si>
  <si>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</si>
  <si>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</si>
  <si>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</si>
  <si>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</si>
  <si>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</si>
  <si>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</si>
  <si>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</si>
  <si>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</si>
  <si>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</si>
  <si>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</si>
  <si>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</si>
  <si>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</si>
  <si>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</si>
  <si>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</si>
  <si>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</si>
  <si>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</si>
  <si>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</si>
  <si>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</si>
  <si>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</si>
  <si>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</si>
  <si>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</si>
  <si>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</si>
  <si>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</si>
  <si>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</si>
  <si>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</si>
  <si>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</si>
  <si>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</si>
  <si>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</si>
  <si>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</si>
  <si>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</si>
  <si>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</si>
  <si>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</si>
  <si>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</si>
  <si>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</si>
  <si>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</si>
  <si>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</si>
  <si>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</si>
  <si>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</si>
  <si>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</si>
  <si>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</si>
  <si>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</si>
  <si>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</si>
  <si>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</si>
  <si>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</si>
  <si>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</si>
  <si>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</si>
  <si>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</si>
  <si>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</si>
  <si>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</si>
  <si>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</si>
  <si>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</si>
  <si>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</si>
  <si>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</si>
  <si>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</si>
  <si>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</si>
  <si>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</si>
  <si>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</si>
  <si>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</si>
  <si>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</si>
  <si>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</si>
  <si>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</si>
  <si>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</si>
  <si>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</si>
  <si>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</si>
  <si>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</si>
  <si>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</si>
  <si>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</si>
  <si>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</si>
  <si>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</si>
  <si>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</si>
  <si>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</si>
  <si>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</si>
  <si>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</si>
  <si>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</si>
  <si>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</si>
  <si>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</si>
  <si>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</si>
  <si>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</si>
  <si>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</si>
  <si>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</si>
  <si>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</si>
  <si>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</si>
  <si>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</si>
  <si>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</si>
  <si>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</si>
  <si>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</si>
  <si>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</si>
  <si>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</si>
  <si>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</si>
  <si>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</si>
  <si>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</si>
  <si>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</si>
  <si>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</si>
  <si>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</si>
  <si>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</si>
  <si>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</si>
  <si>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</si>
  <si>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</si>
  <si>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</si>
  <si>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</si>
  <si>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</si>
  <si>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</si>
  <si>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</si>
  <si>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</si>
  <si>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</si>
  <si>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</si>
  <si>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</si>
  <si>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</si>
  <si>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</si>
  <si>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</si>
  <si>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</si>
  <si>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</si>
  <si>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</si>
  <si>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</si>
  <si>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</si>
  <si>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</si>
  <si>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</si>
  <si>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</si>
  <si>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</si>
  <si>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</si>
  <si>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</si>
  <si>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</si>
  <si>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</si>
  <si>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</si>
  <si>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</si>
  <si>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</si>
  <si>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</si>
  <si>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</si>
  <si>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</si>
  <si>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</si>
  <si>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</si>
  <si>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</si>
  <si>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</si>
  <si>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</si>
  <si>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</si>
  <si>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</si>
  <si>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</si>
  <si>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</si>
  <si>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</si>
  <si>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</si>
  <si>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</si>
  <si>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</si>
  <si>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</si>
  <si>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</si>
  <si>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</si>
  <si>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</si>
  <si>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</si>
  <si>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</si>
  <si>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</si>
  <si>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</si>
  <si>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</si>
  <si>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</si>
  <si>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</si>
  <si>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</si>
  <si>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</si>
  <si>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</si>
  <si>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</si>
  <si>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</si>
  <si>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</si>
  <si>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</si>
  <si>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</si>
  <si>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</si>
  <si>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</si>
  <si>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</si>
  <si>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</si>
  <si>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</si>
  <si>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</si>
  <si>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</si>
  <si>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</si>
  <si>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</si>
  <si>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</si>
  <si>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</si>
  <si>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</si>
  <si>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</si>
  <si>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</si>
  <si>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</si>
  <si>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</si>
  <si>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</si>
  <si>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</si>
  <si>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</si>
  <si>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</si>
  <si>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</si>
  <si>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</si>
  <si>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</si>
  <si>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</si>
  <si>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</si>
  <si>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</si>
  <si>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</si>
  <si>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</si>
  <si>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</si>
  <si>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</si>
  <si>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</si>
  <si>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</si>
  <si>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</si>
  <si>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</si>
  <si>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</si>
  <si>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</si>
  <si>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</si>
  <si>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</si>
  <si>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</si>
  <si>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</si>
  <si>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</si>
  <si>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</si>
  <si>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</si>
  <si>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</si>
  <si>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</si>
  <si>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</si>
  <si>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</si>
  <si>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</si>
  <si>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</si>
  <si>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</si>
  <si>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</si>
  <si>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</si>
  <si>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</si>
  <si>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</si>
  <si>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</si>
  <si>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</si>
  <si>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</si>
  <si>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</si>
  <si>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</si>
  <si>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</si>
  <si>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</si>
  <si>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</si>
  <si>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</si>
  <si>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</si>
  <si>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</si>
  <si>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</si>
  <si>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</si>
  <si>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</si>
  <si>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</si>
  <si>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</si>
  <si>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</si>
  <si>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</si>
  <si>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</si>
  <si>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</si>
  <si>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</si>
  <si>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</si>
  <si>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</si>
  <si>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</si>
  <si>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</si>
  <si>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</si>
  <si>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</si>
  <si>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</si>
  <si>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</si>
  <si>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</si>
  <si>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</si>
  <si>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</si>
  <si>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</si>
  <si>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</si>
  <si>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</si>
  <si>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</si>
  <si>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</si>
  <si>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</si>
  <si>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</si>
  <si>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</si>
  <si>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</si>
  <si>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</si>
  <si>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</si>
  <si>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</si>
  <si>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</si>
  <si>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</si>
  <si>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</si>
  <si>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</si>
  <si>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</si>
  <si>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</si>
  <si>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</si>
  <si>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</si>
  <si>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</si>
  <si>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</si>
  <si>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</si>
  <si>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</si>
  <si>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</si>
  <si>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</si>
  <si>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</si>
  <si>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</si>
  <si>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</si>
  <si>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</si>
  <si>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</si>
  <si>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</si>
  <si>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</si>
  <si>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</si>
  <si>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</si>
  <si>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</si>
  <si>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</si>
  <si>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</si>
  <si>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</si>
  <si>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</si>
  <si>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</si>
  <si>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</si>
  <si>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</si>
  <si>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</si>
  <si>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</si>
  <si>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</si>
  <si>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</si>
  <si>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</si>
  <si>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</si>
  <si>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</si>
  <si>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</si>
  <si>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</si>
  <si>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</si>
  <si>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</si>
  <si>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</si>
  <si>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</si>
  <si>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</si>
  <si>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</si>
  <si>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</si>
  <si>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</si>
  <si>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</si>
  <si>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</si>
  <si>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</si>
  <si>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</si>
  <si>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</si>
  <si>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</si>
  <si>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</si>
  <si>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</si>
  <si>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</si>
  <si>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</si>
  <si>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</si>
  <si>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</si>
  <si>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</si>
  <si>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</si>
  <si>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</si>
  <si>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</si>
  <si>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</si>
  <si>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</si>
  <si>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</si>
  <si>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</si>
  <si>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</si>
  <si>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</si>
  <si>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</si>
  <si>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</si>
  <si>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</si>
  <si>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</si>
  <si>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</si>
  <si>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</si>
  <si>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</si>
  <si>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</si>
  <si>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</si>
  <si>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</si>
  <si>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</si>
  <si>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</si>
  <si>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</si>
  <si>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</si>
  <si>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</si>
  <si>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</si>
  <si>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</si>
  <si>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</si>
  <si>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</si>
  <si>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</si>
  <si>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</si>
  <si>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</si>
  <si>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</si>
  <si>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</si>
  <si>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</si>
  <si>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</si>
  <si>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</si>
  <si>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</si>
  <si>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</si>
  <si>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</si>
  <si>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</si>
  <si>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</si>
  <si>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</si>
  <si>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</si>
  <si>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</si>
  <si>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</si>
  <si>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</si>
  <si>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</si>
  <si>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</si>
  <si>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</si>
  <si>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</si>
  <si>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</si>
  <si>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</si>
  <si>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</si>
  <si>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</si>
  <si>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</si>
  <si>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</si>
  <si>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</si>
  <si>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</si>
  <si>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</si>
  <si>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</si>
  <si>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</si>
  <si>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</si>
  <si>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</si>
  <si>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</si>
  <si>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</si>
  <si>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</si>
  <si>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</si>
  <si>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</si>
  <si>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</si>
  <si>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</si>
  <si>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</si>
  <si>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</si>
  <si>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</si>
  <si>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</si>
  <si>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</si>
  <si>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</si>
  <si>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</si>
  <si>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</si>
  <si>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</si>
  <si>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</si>
  <si>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</si>
  <si>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</si>
  <si>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</si>
  <si>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</si>
  <si>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</si>
  <si>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</si>
  <si>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</si>
  <si>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</si>
  <si>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</si>
  <si>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</si>
  <si>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</si>
  <si>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</si>
  <si>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</si>
  <si>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</si>
  <si>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</si>
  <si>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</si>
  <si>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</si>
  <si>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</si>
  <si>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</si>
  <si>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</si>
  <si>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</si>
  <si>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</si>
  <si>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</si>
  <si>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</si>
  <si>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</si>
  <si>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</si>
  <si>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</si>
  <si>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</si>
  <si>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</si>
  <si>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</si>
  <si>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</si>
  <si>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</si>
  <si>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</si>
  <si>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</si>
  <si>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</si>
  <si>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</si>
  <si>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</si>
  <si>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</si>
  <si>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</si>
  <si>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</si>
  <si>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</si>
  <si>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</si>
  <si>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</si>
  <si>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</si>
  <si>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</si>
  <si>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</si>
  <si>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</si>
  <si>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</si>
  <si>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</si>
  <si>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</si>
  <si>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</si>
  <si>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</si>
  <si>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</si>
  <si>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</si>
  <si>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</si>
  <si>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</si>
  <si>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</si>
  <si>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</si>
  <si>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</si>
  <si>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</si>
  <si>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</si>
  <si>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</si>
  <si>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</si>
  <si>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</si>
  <si>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</si>
  <si>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</si>
  <si>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</si>
  <si>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</si>
  <si>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</si>
  <si>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</si>
  <si>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</si>
  <si>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</si>
  <si>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</si>
  <si>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</si>
  <si>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</si>
  <si>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</si>
  <si>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</si>
  <si>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</si>
  <si>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</si>
  <si>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</si>
  <si>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</si>
  <si>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</si>
  <si>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</si>
  <si>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</si>
  <si>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</si>
  <si>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</si>
  <si>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</si>
  <si>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</si>
  <si>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</si>
  <si>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</si>
  <si>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</si>
  <si>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</si>
  <si>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</si>
  <si>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</si>
  <si>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</si>
  <si>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</si>
  <si>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</si>
  <si>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</si>
  <si>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</si>
  <si>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</si>
  <si>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</si>
  <si>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</si>
  <si>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</si>
  <si>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</si>
  <si>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</si>
  <si>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</si>
  <si>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</si>
  <si>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</si>
  <si>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</si>
  <si>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</si>
  <si>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</si>
  <si>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</si>
  <si>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</si>
  <si>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</si>
  <si>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</si>
  <si>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</si>
  <si>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</si>
  <si>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</si>
  <si>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</si>
  <si>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</si>
  <si>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</si>
  <si>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</si>
  <si>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</si>
  <si>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</si>
  <si>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</si>
  <si>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</si>
  <si>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</si>
  <si>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</si>
  <si>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</si>
  <si>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</si>
  <si>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</si>
  <si>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</si>
  <si>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</si>
  <si>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</si>
  <si>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</si>
  <si>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</si>
  <si>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</si>
  <si>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</si>
  <si>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</si>
  <si>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</si>
  <si>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</si>
  <si>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</si>
  <si>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</si>
  <si>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</si>
  <si>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</si>
  <si>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</si>
  <si>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</si>
  <si>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</si>
  <si>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</si>
  <si>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</si>
  <si>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</si>
  <si>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</si>
  <si>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</si>
  <si>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</si>
  <si>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</si>
  <si>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</si>
  <si>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</si>
  <si>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</si>
  <si>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</si>
  <si>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</si>
  <si>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</si>
  <si>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</si>
  <si>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</si>
  <si>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</si>
  <si>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</si>
  <si>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</si>
  <si>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</si>
  <si>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</si>
  <si>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</si>
  <si>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</si>
  <si>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</si>
  <si>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</si>
  <si>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</si>
  <si>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</si>
  <si>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</si>
  <si>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</si>
  <si>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</si>
  <si>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</si>
  <si>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</si>
  <si>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</si>
  <si>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</si>
  <si>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</si>
  <si>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</si>
  <si>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</si>
  <si>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</si>
  <si>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</si>
  <si>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</si>
  <si>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</si>
  <si>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</si>
  <si>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</si>
  <si>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</si>
  <si>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</si>
  <si>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</si>
  <si>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</si>
  <si>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</si>
  <si>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</si>
  <si>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</si>
  <si>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</si>
  <si>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</si>
  <si>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</si>
  <si>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</si>
  <si>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</si>
  <si>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</si>
  <si>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</si>
  <si>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</si>
  <si>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</si>
  <si>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</si>
  <si>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</si>
  <si>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</si>
  <si>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</si>
  <si>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</si>
  <si>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</si>
  <si>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</si>
  <si>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</si>
  <si>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</si>
  <si>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</si>
  <si>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</si>
  <si>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</si>
  <si>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</si>
  <si>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</si>
  <si>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</si>
  <si>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</si>
  <si>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</si>
  <si>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</si>
  <si>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</si>
  <si>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</si>
  <si>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</si>
  <si>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</si>
  <si>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</si>
  <si>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</si>
  <si>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</si>
  <si>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</si>
  <si>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</si>
  <si>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</si>
  <si>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</si>
  <si>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</si>
  <si>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</si>
  <si>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</si>
  <si>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</si>
  <si>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</si>
  <si>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</si>
  <si>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</si>
  <si>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</si>
  <si>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</si>
  <si>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</si>
  <si>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</si>
  <si>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</si>
  <si>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</si>
  <si>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</si>
  <si>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</si>
  <si>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</si>
  <si>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</si>
  <si>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</si>
  <si>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</si>
  <si>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</si>
  <si>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</si>
  <si>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</si>
  <si>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</si>
  <si>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</si>
  <si>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</si>
  <si>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</si>
  <si>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</si>
  <si>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</si>
  <si>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</si>
  <si>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</si>
  <si>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</si>
  <si>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</si>
  <si>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</si>
  <si>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</si>
  <si>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</si>
  <si>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</si>
  <si>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</si>
  <si>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</si>
  <si>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</si>
  <si>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</si>
  <si>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</si>
  <si>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</si>
  <si>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</si>
  <si>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</si>
  <si>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</si>
  <si>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</si>
  <si>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</si>
  <si>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</si>
  <si>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</si>
  <si>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</si>
  <si>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</si>
  <si>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</si>
  <si>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</si>
  <si>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</si>
  <si>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</si>
  <si>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</si>
  <si>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</si>
  <si>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</si>
  <si>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</si>
  <si>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</si>
  <si>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</si>
  <si>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</si>
  <si>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</si>
  <si>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</si>
  <si>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</si>
  <si>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</si>
  <si>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</si>
  <si>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</si>
  <si>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</si>
  <si>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</si>
  <si>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</si>
  <si>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</si>
  <si>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</si>
  <si>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</si>
  <si>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</si>
  <si>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</si>
  <si>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</si>
  <si>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</si>
  <si>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</si>
  <si>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</si>
  <si>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</si>
  <si>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</si>
  <si>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</si>
  <si>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</si>
  <si>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</si>
  <si>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</si>
  <si>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</si>
  <si>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</si>
  <si>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</si>
  <si>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</si>
  <si>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</si>
  <si>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</si>
  <si>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</si>
  <si>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</si>
  <si>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</si>
  <si>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</si>
  <si>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</si>
  <si>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</si>
  <si>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</si>
  <si>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</si>
  <si>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</si>
  <si>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</si>
  <si>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</si>
  <si>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</si>
  <si>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</si>
  <si>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</si>
  <si>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</si>
  <si>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</si>
  <si>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</si>
  <si>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</si>
  <si>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</si>
  <si>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</si>
  <si>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</si>
  <si>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</si>
  <si>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</si>
  <si>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</si>
  <si>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</si>
  <si>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</si>
  <si>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</si>
  <si>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</si>
  <si>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</si>
  <si>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</si>
  <si>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</si>
  <si>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</si>
  <si>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</si>
  <si>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</si>
  <si>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</si>
  <si>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</si>
  <si>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</si>
  <si>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</si>
  <si>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</si>
  <si>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</si>
  <si>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</si>
  <si>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</si>
  <si>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</si>
  <si>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</si>
  <si>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</si>
  <si>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</si>
  <si>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</si>
  <si>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</si>
  <si>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</si>
  <si>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</si>
  <si>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</si>
  <si>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</si>
  <si>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</si>
  <si>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</si>
  <si>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</si>
  <si>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</si>
  <si>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</si>
  <si>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</si>
  <si>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</si>
  <si>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</si>
  <si>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</si>
  <si>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</si>
  <si>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</si>
  <si>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</si>
  <si>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</si>
  <si>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</si>
  <si>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</si>
  <si>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</si>
  <si>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</si>
  <si>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</si>
  <si>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</si>
  <si>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</si>
  <si>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</si>
  <si>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</si>
  <si>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</si>
  <si>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</si>
  <si>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</si>
  <si>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</si>
  <si>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</si>
  <si>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</si>
  <si>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</si>
  <si>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</si>
  <si>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</si>
  <si>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</si>
  <si>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</si>
  <si>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</si>
  <si>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</si>
  <si>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</si>
  <si>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</si>
  <si>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</si>
  <si>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</si>
  <si>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</si>
  <si>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</si>
  <si>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</si>
  <si>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</si>
  <si>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</si>
  <si>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</si>
  <si>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</si>
  <si>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</si>
  <si>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</si>
  <si>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</si>
  <si>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</si>
  <si>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</si>
  <si>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</si>
  <si>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</si>
  <si>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</si>
  <si>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</si>
  <si>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</si>
  <si>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</si>
  <si>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</si>
  <si>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</si>
  <si>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</si>
  <si>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</si>
  <si>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</si>
  <si>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</si>
  <si>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</si>
  <si>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</si>
  <si>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</si>
  <si>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</si>
  <si>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</si>
  <si>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</si>
  <si>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</si>
  <si>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</si>
  <si>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</si>
  <si>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</si>
  <si>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</si>
  <si>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</si>
  <si>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</si>
  <si>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</si>
  <si>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</si>
  <si>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</si>
  <si>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</si>
  <si>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</si>
  <si>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</si>
  <si>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</si>
  <si>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</si>
  <si>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</si>
  <si>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</si>
  <si>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</si>
  <si>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</si>
  <si>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</si>
  <si>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</si>
  <si>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</si>
  <si>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</si>
  <si>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</si>
  <si>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</si>
  <si>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</si>
  <si>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</si>
  <si>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</si>
  <si>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</si>
  <si>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</si>
  <si>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</si>
  <si>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</si>
  <si>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</si>
  <si>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</si>
  <si>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</si>
  <si>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</si>
  <si>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</si>
  <si>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</si>
  <si>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</si>
  <si>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</si>
  <si>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</si>
  <si>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</si>
  <si>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</si>
  <si>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</si>
  <si>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</si>
  <si>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</si>
  <si>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</si>
  <si>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</si>
  <si>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</si>
  <si>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</si>
  <si>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</si>
  <si>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</si>
  <si>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</si>
  <si>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</si>
  <si>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</si>
  <si>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</si>
  <si>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</si>
  <si>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</si>
  <si>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</si>
  <si>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</si>
  <si>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</si>
  <si>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</si>
  <si>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</si>
  <si>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</si>
  <si>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</si>
  <si>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</si>
  <si>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</si>
  <si>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</si>
  <si>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</si>
  <si>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</si>
  <si>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</si>
  <si>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</si>
  <si>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</si>
  <si>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</si>
  <si>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</si>
  <si>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</si>
  <si>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</si>
  <si>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</si>
  <si>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</si>
  <si>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</si>
  <si>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</si>
  <si>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</si>
  <si>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</si>
  <si>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</si>
  <si>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</si>
  <si>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</si>
  <si>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</si>
  <si>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</si>
  <si>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</si>
  <si>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</si>
  <si>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</si>
  <si>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</si>
  <si>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</si>
  <si>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</si>
  <si>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</si>
  <si>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</si>
  <si>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</si>
  <si>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</si>
  <si>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</si>
  <si>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</si>
  <si>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</si>
  <si>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</si>
  <si>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</si>
  <si>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</si>
  <si>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</si>
  <si>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</si>
  <si>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</si>
  <si>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</si>
  <si>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</si>
  <si>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</si>
  <si>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</si>
  <si>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</si>
  <si>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</si>
  <si>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</si>
  <si>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</si>
  <si>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</si>
  <si>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</si>
  <si>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</si>
  <si>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</si>
  <si>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</si>
  <si>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</si>
  <si>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</si>
  <si>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</si>
  <si>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</si>
  <si>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</si>
  <si>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</si>
  <si>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</si>
  <si>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</si>
  <si>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</si>
  <si>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</si>
  <si>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</si>
  <si>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</si>
  <si>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</si>
  <si>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</si>
  <si>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</si>
  <si>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</si>
  <si>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</si>
  <si>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</si>
  <si>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</si>
  <si>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</si>
  <si>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</si>
  <si>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</si>
  <si>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</si>
  <si>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</si>
  <si>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</si>
  <si>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</si>
  <si>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</si>
  <si>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</si>
  <si>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</si>
  <si>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</si>
  <si>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</si>
  <si>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</si>
  <si>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</si>
  <si>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</si>
  <si>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</si>
  <si>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</si>
  <si>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</si>
  <si>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</si>
  <si>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</si>
  <si>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</si>
  <si>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</si>
  <si>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</si>
  <si>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</si>
  <si>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</si>
  <si>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</si>
  <si>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</si>
  <si>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</si>
  <si>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</si>
  <si>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</si>
  <si>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</si>
  <si>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</si>
  <si>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</si>
  <si>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</si>
  <si>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</si>
  <si>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</si>
  <si>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</si>
  <si>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</si>
  <si>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</si>
  <si>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</si>
  <si>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</si>
  <si>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</si>
  <si>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</si>
  <si>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</si>
  <si>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</si>
  <si>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</si>
  <si>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</si>
  <si>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</si>
  <si>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</si>
  <si>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</si>
  <si>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</si>
  <si>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</si>
  <si>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</si>
  <si>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</si>
  <si>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</si>
  <si>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</si>
  <si>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</si>
  <si>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</si>
  <si>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</si>
  <si>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</si>
  <si>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</si>
  <si>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</si>
  <si>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</si>
  <si>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</si>
  <si>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</si>
  <si>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</si>
  <si>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</si>
  <si>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</si>
  <si>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</si>
  <si>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</si>
  <si>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</si>
  <si>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</si>
  <si>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</si>
  <si>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</si>
  <si>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</si>
  <si>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</si>
  <si>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</si>
  <si>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</si>
  <si>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</si>
  <si>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</si>
  <si>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</si>
  <si>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</si>
  <si>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</si>
  <si>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</si>
  <si>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</si>
  <si>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</si>
  <si>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</si>
  <si>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</si>
  <si>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</si>
  <si>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</si>
  <si>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</si>
  <si>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</si>
  <si>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</si>
  <si>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</si>
  <si>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</si>
  <si>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</si>
  <si>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</si>
  <si>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</si>
  <si>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</si>
  <si>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</si>
  <si>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</si>
  <si>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</si>
  <si>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</si>
  <si>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</si>
  <si>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</si>
  <si>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</si>
  <si>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</si>
  <si>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</si>
  <si>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</si>
  <si>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</si>
  <si>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</si>
  <si>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</si>
  <si>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</si>
  <si>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</si>
  <si>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</si>
  <si>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</si>
  <si>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</si>
  <si>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</si>
  <si>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</si>
  <si>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</si>
  <si>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</si>
  <si>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</si>
  <si>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</si>
  <si>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</si>
  <si>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</si>
  <si>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</si>
  <si>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</si>
  <si>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</si>
  <si>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</si>
  <si>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</si>
  <si>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</si>
  <si>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</si>
  <si>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</si>
  <si>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</si>
  <si>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</si>
  <si>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</si>
  <si>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</si>
  <si>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</si>
  <si>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</si>
  <si>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</si>
  <si>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</si>
  <si>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</si>
  <si>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</si>
  <si>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</si>
  <si>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</si>
  <si>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</si>
  <si>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</si>
  <si>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</si>
  <si>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</si>
  <si>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</si>
  <si>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</si>
  <si>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</si>
  <si>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</si>
  <si>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</si>
  <si>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</si>
  <si>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</si>
  <si>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</si>
  <si>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</si>
  <si>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</si>
  <si>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</si>
  <si>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</si>
  <si>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</si>
  <si>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</si>
  <si>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</si>
  <si>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</si>
  <si>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</si>
  <si>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</si>
  <si>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</si>
  <si>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</si>
  <si>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</si>
  <si>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</si>
  <si>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</si>
  <si>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</si>
  <si>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</si>
  <si>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</si>
  <si>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</si>
  <si>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</si>
  <si>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</si>
  <si>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</si>
  <si>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</si>
  <si>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</si>
  <si>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</si>
  <si>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</si>
  <si>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</si>
  <si>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</si>
  <si>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</si>
  <si>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</si>
  <si>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</si>
  <si>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</si>
  <si>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</si>
  <si>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</si>
  <si>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</si>
  <si>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</si>
  <si>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</si>
  <si>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</si>
  <si>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</si>
  <si>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</si>
  <si>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</si>
  <si>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</si>
  <si>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</si>
  <si>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</si>
  <si>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</si>
  <si>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</si>
  <si>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</si>
  <si>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</si>
  <si>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</si>
  <si>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</si>
  <si>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</si>
  <si>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</si>
  <si>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</si>
  <si>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</si>
  <si>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</si>
  <si>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</si>
  <si>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</si>
  <si>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</si>
  <si>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</si>
  <si>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</si>
  <si>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</si>
  <si>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</si>
  <si>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</si>
  <si>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</si>
  <si>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</si>
  <si>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</si>
  <si>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</si>
  <si>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</si>
  <si>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</si>
  <si>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</si>
  <si>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</si>
  <si>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</si>
  <si>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</si>
  <si>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</si>
  <si>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</si>
  <si>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</si>
  <si>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</si>
  <si>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</si>
  <si>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</si>
  <si>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</si>
  <si>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</si>
  <si>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</si>
  <si>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</si>
  <si>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</si>
  <si>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</si>
  <si>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</si>
  <si>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</si>
  <si>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</si>
  <si>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</si>
  <si>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</si>
  <si>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</si>
  <si>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</si>
  <si>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</si>
  <si>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</si>
  <si>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</si>
  <si>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</si>
  <si>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</si>
  <si>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</si>
  <si>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</si>
  <si>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</si>
  <si>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</si>
  <si>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</si>
  <si>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</si>
  <si>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</si>
  <si>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</si>
  <si>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</si>
  <si>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</si>
  <si>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</si>
  <si>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</si>
  <si>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</si>
  <si>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</si>
  <si>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</si>
  <si>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</si>
  <si>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</si>
  <si>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</si>
  <si>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</si>
  <si>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</si>
  <si>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</si>
  <si>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</si>
  <si>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</si>
  <si>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</si>
  <si>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</si>
  <si>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</si>
  <si>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</si>
  <si>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</si>
  <si>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</si>
  <si>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</si>
  <si>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</si>
  <si>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</si>
  <si>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</si>
  <si>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</si>
  <si>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</si>
  <si>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</si>
  <si>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</si>
  <si>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</si>
  <si>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</si>
  <si>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</si>
  <si>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</si>
  <si>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</si>
  <si>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</si>
  <si>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</si>
  <si>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</si>
  <si>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</si>
  <si>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</si>
  <si>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</si>
  <si>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</si>
  <si>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</si>
  <si>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</si>
  <si>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</si>
  <si>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</si>
  <si>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</si>
  <si>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</si>
  <si>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</si>
  <si>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</si>
  <si>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</si>
  <si>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</si>
  <si>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</si>
  <si>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</si>
  <si>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</si>
  <si>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</si>
  <si>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</si>
  <si>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</si>
  <si>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</si>
  <si>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</si>
  <si>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</si>
  <si>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</si>
  <si>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</si>
  <si>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</si>
  <si>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</si>
  <si>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</si>
  <si>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</si>
  <si>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</si>
  <si>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</si>
  <si>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</si>
  <si>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</si>
  <si>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</si>
  <si>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</si>
  <si>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</si>
  <si>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</si>
  <si>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</si>
  <si>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</si>
  <si>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</si>
  <si>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</si>
  <si>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</si>
  <si>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</si>
  <si>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</si>
  <si>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</si>
  <si>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</si>
  <si>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</si>
  <si>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</si>
  <si>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</si>
  <si>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</si>
  <si>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</si>
  <si>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</si>
  <si>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</si>
  <si>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</si>
  <si>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</si>
  <si>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</si>
  <si>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</si>
  <si>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</si>
  <si>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</si>
  <si>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</si>
  <si>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</si>
  <si>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</si>
  <si>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</si>
  <si>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</si>
  <si>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</si>
  <si>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</si>
  <si>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</si>
  <si>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</si>
  <si>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</si>
  <si>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</si>
  <si>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</si>
  <si>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</si>
  <si>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</si>
  <si>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</si>
  <si>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</si>
  <si>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</si>
  <si>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</si>
  <si>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</si>
  <si>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</si>
  <si>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</si>
  <si>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</si>
  <si>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</si>
  <si>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</si>
  <si>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</si>
  <si>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</si>
  <si>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</si>
  <si>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</si>
  <si>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</si>
  <si>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</si>
  <si>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</si>
  <si>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</si>
  <si>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</si>
  <si>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</si>
  <si>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</si>
  <si>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</si>
  <si>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</si>
  <si>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</si>
  <si>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</si>
  <si>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</si>
  <si>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</si>
  <si>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</si>
  <si>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</si>
  <si>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</si>
  <si>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</si>
  <si>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</si>
  <si>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</si>
  <si>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</si>
  <si>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</si>
  <si>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</si>
  <si>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</si>
  <si>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</si>
  <si>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</si>
  <si>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</si>
  <si>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</si>
  <si>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</si>
  <si>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</si>
  <si>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</si>
  <si>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</si>
  <si>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</si>
  <si>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</si>
  <si>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</si>
  <si>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</si>
  <si>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</si>
  <si>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</si>
  <si>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</si>
  <si>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</si>
  <si>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</si>
  <si>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</si>
  <si>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</si>
  <si>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</si>
  <si>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</si>
  <si>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</si>
  <si>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</si>
  <si>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</si>
  <si>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</si>
  <si>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</si>
  <si>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</si>
  <si>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</si>
  <si>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</si>
  <si>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</si>
  <si>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</si>
  <si>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</si>
  <si>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</si>
  <si>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</si>
  <si>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</si>
  <si>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</si>
  <si>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</si>
  <si>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</si>
  <si>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</si>
  <si>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</si>
  <si>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</si>
  <si>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</si>
  <si>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</si>
  <si>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</si>
  <si>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</si>
  <si>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</si>
  <si>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</si>
  <si>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</si>
  <si>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</si>
  <si>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</si>
  <si>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</si>
  <si>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</si>
  <si>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</si>
  <si>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</si>
  <si>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</si>
  <si>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</si>
  <si>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</si>
  <si>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</si>
  <si>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</si>
  <si>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</si>
  <si>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</si>
  <si>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</si>
  <si>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</si>
  <si>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</si>
  <si>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</si>
  <si>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</si>
  <si>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</si>
  <si>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</si>
  <si>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</si>
  <si>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</si>
  <si>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</si>
  <si>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</si>
  <si>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</si>
  <si>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</si>
  <si>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</si>
  <si>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</si>
  <si>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</si>
  <si>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</si>
  <si>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</si>
  <si>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</si>
  <si>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</si>
  <si>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</si>
  <si>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</si>
  <si>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</si>
  <si>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</si>
  <si>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</si>
  <si>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</si>
  <si>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</si>
  <si>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</si>
  <si>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</si>
  <si>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</si>
  <si>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</si>
  <si>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</si>
  <si>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</si>
  <si>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</si>
  <si>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</si>
  <si>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</si>
  <si>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</si>
  <si>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</si>
  <si>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</si>
  <si>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</si>
  <si>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</si>
  <si>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</si>
  <si>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</si>
  <si>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</si>
  <si>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</si>
  <si>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</si>
  <si>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</si>
  <si>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</si>
  <si>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</si>
  <si>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</si>
  <si>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</si>
  <si>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</si>
  <si>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</si>
  <si>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</si>
  <si>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</si>
  <si>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</si>
  <si>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</si>
  <si>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</si>
  <si>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</si>
  <si>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</si>
  <si>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</si>
  <si>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</si>
  <si>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</si>
  <si>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</si>
  <si>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</si>
  <si>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</si>
  <si>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</si>
  <si>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</si>
  <si>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</si>
  <si>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</si>
  <si>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</si>
  <si>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</si>
  <si>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</si>
  <si>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</si>
  <si>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</si>
  <si>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</si>
  <si>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</si>
  <si>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</si>
  <si>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</si>
  <si>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</si>
  <si>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</si>
  <si>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</si>
  <si>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</si>
  <si>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</si>
  <si>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</si>
  <si>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</si>
  <si>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</si>
  <si>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</si>
  <si>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</si>
  <si>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</si>
  <si>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</si>
  <si>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</si>
  <si>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</si>
  <si>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</si>
  <si>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</si>
  <si>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</si>
  <si>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</si>
  <si>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</si>
  <si>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</si>
  <si>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</si>
  <si>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</si>
  <si>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</si>
  <si>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</si>
  <si>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</si>
  <si>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</si>
  <si>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</si>
  <si>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</si>
  <si>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</si>
  <si>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</si>
  <si>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</si>
  <si>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</si>
  <si>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</si>
  <si>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</si>
  <si>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</si>
  <si>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</si>
  <si>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</si>
  <si>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</si>
  <si>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</si>
  <si>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</si>
  <si>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</si>
  <si>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</si>
  <si>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</si>
  <si>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</si>
  <si>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</si>
  <si>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</si>
  <si>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</si>
  <si>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</si>
  <si>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</si>
  <si>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</si>
  <si>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</si>
  <si>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</si>
  <si>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</si>
  <si>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</si>
  <si>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</si>
  <si>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</si>
  <si>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</si>
  <si>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</si>
  <si>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</si>
  <si>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</si>
  <si>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</si>
  <si>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</si>
  <si>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</si>
  <si>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</si>
  <si>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</si>
  <si>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</si>
  <si>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</si>
  <si>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</si>
  <si>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</si>
  <si>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</si>
  <si>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</si>
  <si>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</si>
  <si>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</si>
  <si>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</si>
  <si>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</si>
  <si>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</si>
  <si>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</si>
  <si>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</si>
  <si>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</si>
  <si>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</si>
  <si>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</si>
  <si>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</si>
  <si>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</si>
  <si>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</si>
  <si>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</si>
  <si>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</si>
  <si>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</si>
  <si>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</si>
  <si>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</si>
  <si>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</si>
  <si>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</si>
  <si>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</si>
  <si>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</si>
  <si>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</si>
  <si>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</si>
  <si>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</si>
  <si>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</si>
  <si>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</si>
  <si>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</si>
  <si>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</si>
  <si>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</si>
  <si>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</si>
  <si>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</si>
  <si>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</si>
  <si>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</si>
  <si>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</si>
  <si>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</si>
  <si>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</si>
  <si>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</si>
  <si>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</si>
  <si>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</si>
  <si>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</si>
  <si>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</si>
  <si>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</si>
  <si>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</si>
  <si>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</si>
  <si>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</si>
  <si>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</si>
  <si>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</si>
  <si>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</si>
  <si>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</si>
  <si>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</si>
  <si>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</si>
  <si>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</si>
  <si>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</si>
  <si>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</si>
  <si>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</si>
  <si>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</si>
  <si>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</si>
  <si>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</si>
  <si>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</si>
  <si>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</si>
  <si>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</si>
  <si>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</si>
  <si>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</si>
  <si>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</si>
  <si>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</si>
  <si>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</si>
  <si>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</si>
  <si>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</si>
  <si>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</si>
  <si>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</si>
  <si>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</si>
  <si>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</si>
  <si>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</si>
  <si>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</si>
  <si>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</si>
  <si>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</si>
  <si>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</si>
  <si>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</si>
  <si>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</si>
  <si>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</si>
  <si>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</si>
  <si>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</si>
  <si>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</si>
  <si>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</si>
  <si>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</si>
  <si>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</si>
  <si>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</si>
  <si>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</si>
  <si>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</si>
  <si>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</si>
  <si>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</si>
  <si>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</si>
  <si>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</si>
  <si>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</si>
  <si>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</si>
  <si>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</si>
  <si>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</si>
  <si>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</si>
  <si>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</si>
  <si>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</si>
  <si>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</si>
  <si>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</si>
  <si>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</si>
  <si>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</si>
  <si>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</si>
  <si>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</si>
  <si>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</si>
  <si>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</si>
  <si>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</si>
  <si>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</si>
  <si>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</si>
  <si>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</si>
  <si>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</si>
  <si>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</si>
  <si>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</si>
  <si>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</si>
  <si>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</si>
  <si>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</si>
  <si>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</si>
  <si>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</si>
  <si>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</si>
  <si>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</si>
  <si>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</si>
  <si>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</si>
  <si>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</si>
  <si>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</si>
  <si>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</si>
  <si>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</si>
  <si>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</si>
  <si>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</si>
  <si>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</si>
  <si>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</si>
  <si>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</si>
  <si>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</si>
  <si>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</si>
  <si>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</si>
  <si>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</si>
  <si>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</si>
  <si>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</si>
  <si>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</si>
  <si>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</si>
  <si>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</si>
  <si>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</si>
  <si>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</si>
  <si>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</si>
  <si>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</si>
  <si>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</si>
  <si>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</si>
  <si>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</si>
  <si>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</si>
  <si>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</si>
  <si>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</si>
  <si>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</si>
  <si>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</si>
  <si>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</si>
  <si>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</si>
  <si>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</si>
  <si>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</si>
  <si>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</si>
  <si>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</si>
  <si>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</si>
  <si>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</si>
  <si>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</si>
  <si>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</si>
  <si>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</si>
  <si>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</si>
  <si>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</si>
  <si>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</si>
  <si>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</si>
  <si>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</si>
  <si>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</si>
  <si>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</si>
  <si>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</si>
  <si>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</si>
  <si>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</si>
  <si>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</si>
  <si>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</si>
  <si>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</si>
  <si>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</si>
  <si>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</si>
  <si>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</si>
  <si>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</si>
  <si>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</si>
  <si>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</si>
  <si>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</si>
  <si>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</si>
  <si>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</si>
  <si>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</si>
  <si>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</si>
  <si>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</si>
  <si>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</si>
  <si>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</si>
  <si>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</si>
  <si>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</si>
  <si>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</si>
  <si>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</si>
  <si>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</si>
  <si>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</si>
  <si>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</si>
  <si>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</si>
  <si>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</si>
  <si>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</si>
  <si>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</si>
  <si>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</si>
  <si>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</si>
  <si>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</si>
  <si>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</si>
  <si>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</si>
  <si>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</si>
  <si>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</si>
  <si>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</si>
  <si>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</si>
  <si>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</si>
  <si>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</si>
  <si>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</si>
  <si>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</si>
  <si>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</si>
  <si>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</si>
  <si>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</si>
  <si>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</si>
  <si>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</si>
  <si>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</si>
  <si>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</si>
  <si>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</si>
  <si>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</si>
  <si>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</si>
  <si>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</si>
  <si>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</si>
  <si>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</si>
  <si>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</si>
  <si>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</si>
  <si>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</si>
  <si>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</si>
  <si>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</si>
  <si>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</si>
  <si>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</si>
  <si>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</si>
  <si>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</si>
  <si>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</si>
  <si>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</si>
  <si>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</si>
  <si>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</si>
  <si>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</si>
  <si>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</si>
  <si>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</si>
  <si>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</si>
  <si>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</si>
  <si>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</si>
  <si>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</si>
  <si>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</si>
  <si>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</si>
  <si>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</si>
  <si>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</si>
  <si>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</si>
  <si>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</si>
  <si>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</si>
  <si>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</si>
  <si>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</si>
  <si>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</si>
  <si>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</si>
  <si>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</si>
  <si>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</si>
  <si>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</si>
  <si>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</si>
  <si>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</si>
  <si>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</si>
  <si>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</si>
  <si>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</si>
  <si>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</si>
  <si>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</si>
  <si>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</si>
  <si>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</si>
  <si>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</si>
  <si>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</si>
  <si>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</si>
  <si>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</si>
  <si>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</si>
  <si>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</si>
  <si>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</si>
  <si>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</si>
  <si>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</si>
  <si>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</si>
  <si>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</si>
  <si>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</si>
  <si>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</si>
  <si>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</si>
  <si>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</si>
  <si>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</si>
  <si>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</si>
  <si>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</si>
  <si>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</si>
  <si>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</si>
  <si>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</si>
  <si>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</si>
  <si>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</si>
  <si>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</si>
  <si>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</si>
  <si>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</si>
  <si>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</si>
  <si>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</si>
  <si>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</si>
  <si>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</si>
  <si>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</si>
  <si>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</si>
  <si>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</si>
  <si>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</si>
  <si>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</si>
  <si>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</si>
  <si>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</si>
  <si>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</si>
  <si>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</si>
  <si>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</si>
  <si>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</si>
  <si>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</si>
  <si>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</si>
  <si>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</si>
  <si>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</si>
  <si>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</si>
  <si>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</si>
  <si>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</si>
  <si>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</si>
  <si>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</si>
  <si>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</si>
  <si>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</si>
  <si>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</si>
  <si>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</si>
  <si>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</si>
  <si>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</si>
  <si>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</si>
  <si>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</si>
  <si>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</si>
  <si>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</si>
  <si>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</si>
  <si>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</si>
  <si>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</si>
  <si>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</si>
  <si>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</si>
  <si>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</si>
  <si>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</si>
  <si>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</si>
  <si>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</si>
  <si>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</si>
  <si>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</si>
  <si>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</si>
  <si>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</si>
  <si>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</si>
  <si>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</si>
  <si>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</si>
  <si>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</si>
  <si>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</si>
  <si>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</si>
  <si>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</si>
  <si>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</si>
  <si>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</si>
  <si>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</si>
  <si>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</si>
  <si>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</si>
  <si>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</si>
  <si>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</si>
  <si>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</si>
  <si>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</si>
  <si>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</si>
  <si>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</si>
  <si>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</si>
  <si>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</si>
  <si>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</si>
  <si>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</si>
  <si>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</si>
  <si>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</si>
  <si>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</si>
  <si>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</si>
  <si>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</si>
  <si>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</si>
  <si>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</si>
  <si>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</si>
  <si>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</si>
  <si>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</si>
  <si>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</si>
  <si>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</si>
  <si>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</si>
  <si>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</si>
  <si>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</si>
  <si>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</si>
  <si>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</si>
  <si>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</si>
  <si>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</si>
  <si>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</si>
  <si>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</si>
  <si>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</si>
  <si>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</si>
  <si>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</si>
  <si>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</si>
  <si>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</si>
  <si>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</si>
  <si>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</si>
  <si>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</si>
  <si>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</si>
  <si>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</si>
  <si>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</si>
  <si>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</si>
  <si>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</si>
  <si>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</si>
  <si>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</si>
  <si>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</si>
  <si>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</si>
  <si>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</si>
  <si>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</si>
  <si>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</si>
  <si>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</si>
  <si>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</si>
  <si>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</si>
  <si>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</si>
  <si>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</si>
  <si>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</si>
  <si>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</si>
  <si>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</si>
  <si>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</si>
  <si>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</si>
  <si>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</si>
  <si>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</si>
  <si>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</si>
  <si>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</si>
  <si>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</si>
  <si>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</si>
  <si>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</si>
  <si>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</si>
  <si>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</si>
  <si>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</si>
  <si>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</si>
  <si>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</si>
  <si>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</si>
  <si>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</si>
  <si>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</si>
  <si>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</si>
  <si>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</si>
  <si>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</si>
  <si>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</si>
  <si>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</si>
  <si>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</si>
  <si>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</si>
  <si>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</si>
  <si>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</si>
  <si>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</si>
  <si>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</si>
  <si>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</si>
  <si>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</si>
  <si>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</si>
  <si>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</si>
  <si>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</si>
  <si>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</si>
  <si>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</si>
  <si>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</si>
  <si>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</si>
  <si>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</si>
  <si>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</si>
  <si>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</si>
  <si>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</si>
  <si>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</si>
  <si>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</si>
  <si>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</si>
  <si>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</si>
  <si>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</si>
  <si>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</si>
  <si>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</si>
  <si>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</si>
  <si>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</si>
  <si>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</si>
  <si>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</si>
  <si>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</si>
  <si>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</si>
  <si>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</si>
  <si>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</si>
  <si>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</si>
  <si>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</si>
  <si>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</si>
  <si>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</si>
  <si>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</si>
  <si>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</si>
  <si>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</si>
  <si>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</si>
  <si>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</si>
  <si>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</si>
  <si>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</si>
  <si>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</si>
  <si>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</si>
  <si>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</si>
  <si>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</si>
  <si>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</si>
  <si>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</si>
  <si>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</si>
  <si>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</si>
  <si>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</si>
  <si>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</si>
  <si>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</si>
  <si>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</si>
  <si>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</si>
  <si>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</si>
  <si>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</si>
  <si>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</si>
  <si>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</si>
  <si>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</si>
  <si>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</si>
  <si>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</si>
  <si>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</si>
  <si>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</si>
  <si>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</si>
  <si>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</si>
  <si>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</si>
  <si>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</si>
  <si>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</si>
  <si>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</si>
  <si>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</si>
  <si>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</si>
  <si>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</si>
  <si>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</si>
  <si>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</si>
  <si>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</si>
  <si>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</si>
  <si>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</si>
  <si>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</si>
  <si>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</si>
  <si>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</si>
  <si>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</si>
  <si>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</si>
  <si>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</si>
  <si>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</si>
  <si>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</si>
  <si>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</si>
  <si>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</si>
  <si>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</si>
  <si>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</si>
  <si>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</si>
  <si>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</si>
  <si>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</si>
  <si>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</si>
  <si>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</si>
  <si>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</si>
  <si>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</si>
  <si>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</si>
  <si>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</si>
  <si>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</si>
  <si>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</si>
  <si>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</si>
  <si>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</si>
  <si>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</si>
  <si>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</si>
  <si>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</si>
  <si>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</si>
  <si>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</si>
  <si>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</si>
  <si>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</si>
  <si>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</si>
  <si>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</si>
  <si>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</si>
  <si>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</si>
  <si>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</si>
  <si>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</si>
  <si>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</si>
  <si>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</si>
  <si>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</si>
  <si>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</si>
  <si>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</si>
  <si>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</si>
  <si>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</si>
  <si>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</si>
  <si>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</si>
  <si>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</si>
  <si>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</si>
  <si>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</si>
  <si>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</si>
  <si>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</si>
  <si>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</si>
  <si>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</si>
  <si>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</si>
  <si>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</si>
  <si>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</si>
  <si>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</si>
  <si>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</si>
  <si>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</si>
  <si>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</si>
  <si>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</si>
  <si>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</si>
  <si>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</si>
  <si>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</si>
  <si>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</si>
  <si>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</si>
  <si>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</si>
  <si>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</si>
  <si>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</si>
  <si>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</si>
  <si>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</si>
  <si>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</si>
  <si>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</si>
  <si>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</si>
  <si>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</si>
  <si>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</si>
  <si>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</si>
  <si>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</si>
  <si>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</si>
  <si>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</si>
  <si>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</si>
  <si>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</si>
  <si>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</si>
  <si>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</si>
  <si>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</si>
  <si>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</si>
  <si>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</si>
  <si>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</si>
  <si>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</si>
  <si>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</si>
  <si>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</si>
  <si>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</si>
  <si>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</si>
  <si>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</si>
  <si>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</si>
  <si>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</si>
  <si>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</si>
  <si>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</si>
  <si>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</si>
  <si>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</si>
  <si>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</si>
  <si>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</si>
  <si>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</si>
  <si>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</si>
  <si>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</si>
  <si>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</si>
  <si>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</si>
  <si>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</si>
  <si>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</si>
  <si>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</si>
  <si>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</si>
  <si>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</si>
  <si>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</si>
  <si>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</si>
  <si>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</si>
  <si>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</si>
  <si>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</si>
  <si>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</si>
  <si>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</si>
  <si>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</si>
  <si>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</si>
  <si>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</si>
  <si>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</si>
  <si>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</si>
  <si>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</si>
  <si>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</si>
  <si>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</si>
  <si>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</si>
  <si>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</si>
  <si>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</si>
  <si>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</si>
  <si>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</si>
  <si>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</si>
  <si>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</si>
  <si>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</si>
  <si>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</si>
  <si>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</si>
  <si>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</si>
  <si>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</si>
  <si>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</si>
  <si>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</si>
  <si>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</si>
  <si>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</si>
  <si>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</si>
  <si>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</si>
  <si>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</si>
  <si>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</si>
  <si>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</si>
  <si>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</si>
  <si>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</si>
  <si>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</si>
  <si>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</si>
  <si>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</si>
  <si>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</si>
  <si>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</si>
  <si>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</si>
  <si>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</si>
  <si>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</si>
  <si>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</si>
  <si>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</si>
  <si>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</si>
  <si>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</si>
  <si>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</si>
  <si>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</si>
  <si>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</si>
  <si>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</si>
  <si>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</si>
  <si>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</si>
  <si>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</si>
  <si>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</si>
  <si>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</si>
  <si>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</si>
  <si>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</si>
  <si>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</si>
  <si>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</si>
  <si>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</si>
  <si>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</si>
  <si>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</si>
  <si>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</si>
  <si>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</si>
  <si>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</si>
  <si>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</si>
  <si>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</si>
  <si>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</si>
  <si>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</si>
  <si>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</si>
  <si>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</si>
  <si>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</si>
  <si>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</si>
  <si>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</si>
  <si>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</si>
  <si>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</si>
  <si>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</si>
  <si>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</si>
  <si>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</si>
  <si>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</si>
  <si>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</si>
  <si>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</si>
  <si>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</si>
  <si>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</si>
  <si>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</si>
  <si>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</si>
  <si>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</si>
  <si>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</si>
  <si>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</si>
  <si>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</si>
  <si>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</si>
  <si>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</si>
  <si>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</si>
  <si>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</si>
  <si>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</si>
  <si>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</si>
  <si>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</si>
  <si>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</si>
  <si>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</si>
  <si>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</si>
  <si>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</si>
  <si>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</si>
  <si>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</si>
  <si>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</si>
  <si>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</si>
  <si>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</si>
  <si>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</si>
  <si>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</si>
  <si>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</si>
  <si>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</si>
  <si>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</si>
  <si>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</si>
  <si>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</si>
  <si>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</si>
  <si>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</si>
  <si>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</si>
  <si>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</si>
  <si>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</si>
  <si>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</si>
  <si>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</si>
  <si>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</si>
  <si>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</si>
  <si>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</si>
  <si>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</si>
  <si>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</si>
  <si>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</si>
  <si>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</si>
  <si>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</si>
  <si>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</si>
  <si>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</si>
  <si>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</si>
  <si>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</si>
  <si>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</si>
  <si>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</si>
  <si>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</si>
  <si>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</si>
  <si>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</si>
  <si>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</si>
  <si>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</si>
  <si>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</si>
  <si>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</si>
  <si>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</si>
  <si>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</si>
  <si>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</si>
  <si>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</si>
  <si>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</si>
  <si>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</si>
  <si>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</si>
  <si>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</si>
  <si>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</si>
  <si>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</si>
  <si>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</si>
  <si>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</si>
  <si>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</si>
  <si>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</si>
  <si>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</si>
  <si>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</si>
  <si>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</si>
  <si>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</si>
  <si>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</si>
  <si>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</si>
  <si>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</si>
  <si>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</si>
  <si>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</si>
  <si>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</si>
  <si>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</si>
  <si>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</si>
  <si>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</si>
  <si>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</si>
  <si>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</si>
  <si>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</si>
  <si>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</si>
  <si>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</si>
  <si>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</si>
  <si>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</si>
  <si>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</si>
  <si>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</si>
  <si>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</si>
  <si>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</si>
  <si>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</si>
  <si>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</si>
  <si>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</si>
  <si>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</si>
  <si>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</si>
  <si>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</si>
  <si>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</si>
  <si>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</si>
  <si>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</si>
  <si>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</si>
  <si>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</si>
  <si>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</si>
  <si>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</si>
  <si>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</si>
  <si>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</si>
  <si>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</si>
  <si>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</si>
  <si>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</si>
  <si>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</si>
  <si>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</si>
  <si>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</si>
  <si>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</si>
  <si>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</si>
  <si>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</si>
  <si>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</si>
  <si>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</si>
  <si>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</si>
  <si>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</si>
  <si>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</si>
  <si>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</si>
  <si>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</si>
  <si>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</si>
  <si>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</si>
  <si>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</si>
  <si>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</si>
  <si>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</si>
  <si>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</si>
  <si>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</si>
  <si>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</si>
  <si>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</si>
  <si>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</si>
  <si>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</si>
  <si>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</si>
  <si>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</si>
  <si>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</si>
  <si>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</si>
  <si>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</si>
  <si>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</si>
  <si>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</si>
  <si>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</si>
  <si>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</si>
  <si>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</si>
  <si>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</si>
  <si>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</si>
  <si>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</si>
  <si>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</si>
  <si>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</si>
  <si>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</si>
  <si>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</si>
  <si>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</si>
  <si>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</si>
  <si>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</si>
  <si>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</si>
  <si>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</si>
  <si>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</si>
  <si>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</si>
  <si>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</si>
  <si>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</si>
  <si>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</si>
  <si>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</si>
  <si>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</si>
  <si>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</si>
  <si>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</si>
  <si>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</si>
  <si>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</si>
  <si>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</si>
  <si>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</si>
  <si>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</si>
  <si>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</si>
  <si>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</si>
  <si>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</si>
  <si>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</si>
  <si>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</si>
  <si>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</si>
  <si>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</si>
  <si>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</si>
  <si>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</si>
  <si>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</si>
  <si>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</si>
  <si>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</si>
  <si>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</si>
  <si>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</si>
  <si>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</si>
  <si>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</si>
  <si>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</si>
  <si>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</si>
  <si>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</si>
  <si>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</si>
  <si>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</si>
  <si>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</si>
  <si>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</si>
  <si>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</si>
  <si>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</si>
  <si>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</si>
  <si>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</si>
  <si>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</si>
  <si>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</si>
  <si>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</si>
  <si>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</si>
  <si>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</si>
  <si>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</si>
  <si>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</si>
  <si>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</si>
  <si>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</si>
  <si>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</si>
  <si>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</si>
  <si>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</si>
  <si>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</si>
  <si>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</si>
  <si>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</si>
  <si>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</si>
  <si>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</si>
  <si>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</si>
  <si>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</si>
  <si>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</si>
  <si>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</si>
  <si>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</si>
  <si>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</si>
  <si>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</si>
  <si>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</si>
  <si>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</si>
  <si>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</si>
  <si>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</si>
  <si>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</si>
  <si>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</si>
  <si>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</si>
  <si>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</si>
  <si>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</si>
  <si>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</si>
  <si>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</si>
  <si>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</si>
  <si>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</si>
  <si>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</si>
  <si>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</si>
  <si>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</si>
  <si>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</si>
  <si>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</si>
  <si>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</si>
  <si>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</si>
  <si>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</si>
  <si>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</si>
  <si>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</si>
  <si>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</si>
  <si>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</si>
  <si>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</si>
  <si>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</si>
  <si>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</si>
  <si>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</si>
  <si>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</si>
  <si>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</si>
  <si>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</si>
  <si>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</si>
  <si>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</si>
  <si>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</si>
  <si>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</si>
  <si>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</si>
  <si>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</si>
  <si>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</si>
  <si>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</si>
  <si>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</si>
  <si>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</si>
  <si>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</si>
  <si>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</si>
  <si>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</si>
  <si>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</si>
  <si>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</si>
  <si>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</si>
  <si>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</si>
  <si>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</si>
  <si>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</si>
  <si>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</si>
  <si>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</si>
  <si>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</si>
  <si>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</si>
  <si>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</si>
  <si>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</si>
  <si>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</si>
  <si>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</si>
  <si>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</si>
  <si>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</si>
  <si>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</si>
  <si>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</si>
  <si>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</si>
  <si>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</si>
  <si>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</si>
  <si>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</si>
  <si>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</si>
  <si>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</si>
  <si>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</si>
  <si>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</si>
  <si>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</si>
  <si>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</si>
  <si>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</si>
  <si>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</si>
  <si>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</si>
  <si>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</si>
  <si>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</si>
  <si>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</si>
  <si>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</si>
  <si>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</si>
  <si>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</si>
  <si>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</si>
  <si>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</si>
  <si>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</si>
  <si>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</si>
  <si>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</si>
  <si>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</si>
  <si>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</si>
  <si>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</si>
  <si>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</si>
  <si>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</si>
  <si>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</si>
  <si>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</si>
  <si>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</si>
  <si>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</si>
  <si>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</si>
  <si>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</si>
  <si>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</si>
  <si>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</si>
  <si>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</si>
  <si>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</si>
  <si>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</si>
  <si>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</si>
  <si>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</si>
  <si>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</si>
  <si>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</si>
  <si>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</si>
  <si>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</si>
  <si>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</si>
  <si>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</si>
  <si>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</si>
  <si>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</si>
  <si>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</si>
  <si>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</si>
  <si>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</si>
  <si>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</si>
  <si>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</si>
  <si>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</si>
  <si>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</si>
  <si>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</si>
  <si>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</si>
  <si>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</si>
  <si>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</si>
  <si>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</si>
  <si>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</si>
  <si>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</si>
  <si>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</si>
  <si>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</si>
  <si>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</si>
  <si>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</si>
  <si>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</si>
  <si>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</si>
  <si>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</si>
  <si>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</si>
  <si>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</si>
  <si>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</si>
  <si>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</si>
  <si>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</si>
  <si>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</si>
  <si>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</si>
  <si>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</si>
  <si>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</si>
  <si>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</si>
  <si>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</si>
  <si>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</si>
  <si>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</si>
  <si>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</si>
  <si>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</si>
  <si>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</si>
  <si>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</si>
  <si>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</si>
  <si>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</si>
  <si>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</si>
  <si>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</si>
  <si>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</si>
  <si>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</si>
  <si>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</si>
  <si>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</si>
  <si>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</si>
  <si>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</si>
  <si>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</si>
  <si>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</si>
  <si>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</si>
  <si>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</si>
  <si>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</si>
  <si>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</si>
  <si>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</si>
  <si>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</si>
  <si>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</si>
  <si>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</si>
  <si>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</si>
  <si>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</si>
  <si>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</si>
  <si>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</si>
  <si>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</si>
  <si>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</si>
  <si>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</si>
  <si>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</si>
  <si>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</si>
  <si>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</si>
  <si>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</si>
  <si>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</si>
  <si>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</si>
  <si>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</si>
  <si>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</si>
  <si>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</si>
  <si>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</si>
  <si>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</si>
  <si>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</si>
  <si>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</si>
  <si>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</si>
  <si>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</si>
  <si>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</si>
  <si>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</si>
  <si>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</si>
  <si>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</si>
  <si>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</si>
  <si>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</si>
  <si>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</si>
  <si>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</si>
  <si>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</si>
  <si>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</si>
  <si>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</si>
  <si>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</si>
  <si>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</si>
  <si>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</si>
  <si>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</si>
  <si>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</si>
  <si>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</si>
  <si>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</si>
  <si>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</si>
  <si>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</si>
  <si>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</si>
  <si>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</si>
  <si>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</si>
  <si>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</si>
  <si>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</si>
  <si>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</si>
  <si>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</si>
  <si>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</si>
  <si>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</si>
  <si>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</si>
  <si>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</si>
  <si>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</si>
  <si>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</si>
  <si>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</si>
  <si>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</si>
  <si>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</si>
  <si>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</si>
  <si>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</si>
  <si>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</si>
  <si>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</si>
  <si>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</si>
  <si>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</si>
  <si>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</si>
  <si>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</si>
  <si>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</si>
  <si>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</si>
  <si>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</si>
  <si>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</si>
  <si>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</si>
  <si>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</si>
  <si>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</si>
  <si>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</si>
  <si>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</si>
  <si>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</si>
  <si>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</si>
  <si>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</si>
  <si>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</si>
  <si>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</si>
  <si>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</si>
  <si>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</si>
  <si>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</si>
  <si>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</si>
  <si>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</si>
  <si>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</si>
  <si>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</si>
  <si>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</si>
  <si>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</si>
  <si>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</si>
  <si>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</si>
  <si>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</si>
  <si>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</si>
  <si>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</si>
  <si>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</si>
  <si>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</si>
  <si>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</si>
  <si>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</si>
  <si>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</si>
  <si>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</si>
  <si>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</si>
  <si>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</si>
  <si>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</si>
  <si>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</si>
  <si>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</si>
  <si>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</si>
  <si>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</si>
  <si>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</si>
  <si>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</si>
  <si>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</si>
  <si>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</si>
  <si>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</si>
  <si>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</si>
  <si>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</si>
  <si>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</si>
  <si>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</si>
  <si>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</si>
  <si>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</si>
  <si>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</si>
  <si>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</si>
  <si>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</si>
  <si>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</si>
  <si>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</si>
  <si>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</si>
  <si>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</si>
  <si>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</si>
  <si>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</si>
  <si>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</si>
  <si>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</si>
  <si>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</si>
  <si>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</si>
  <si>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</si>
  <si>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</si>
  <si>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</si>
  <si>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</si>
  <si>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</si>
  <si>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</si>
  <si>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</si>
  <si>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</si>
  <si>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</si>
  <si>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</si>
  <si>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</si>
  <si>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</si>
  <si>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</si>
  <si>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</si>
  <si>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</si>
  <si>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</si>
  <si>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</si>
  <si>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</si>
  <si>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</si>
  <si>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</si>
  <si>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</si>
  <si>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</si>
  <si>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</si>
  <si>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</si>
  <si>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</si>
  <si>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</si>
  <si>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</si>
  <si>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</si>
  <si>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</si>
  <si>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</si>
  <si>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</si>
  <si>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</si>
  <si>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</si>
  <si>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</si>
  <si>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</si>
  <si>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</si>
  <si>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</si>
  <si>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</si>
  <si>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</si>
  <si>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</si>
  <si>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</si>
  <si>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</si>
  <si>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</si>
  <si>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</si>
  <si>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</si>
  <si>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</si>
  <si>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</si>
  <si>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</si>
  <si>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</si>
  <si>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</si>
  <si>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</si>
  <si>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</si>
  <si>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</si>
  <si>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</si>
  <si>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</si>
  <si>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</si>
  <si>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</si>
  <si>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</si>
  <si>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</si>
  <si>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</si>
  <si>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</si>
  <si>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</si>
  <si>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</si>
  <si>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</si>
  <si>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</si>
  <si>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</si>
  <si>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</si>
  <si>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</si>
  <si>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</si>
  <si>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</si>
  <si>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</si>
  <si>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</si>
  <si>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</si>
  <si>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</si>
  <si>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</si>
  <si>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</si>
  <si>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</si>
  <si>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</si>
  <si>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</si>
  <si>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</si>
  <si>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</si>
  <si>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</si>
  <si>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</si>
  <si>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</si>
  <si>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</si>
  <si>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</si>
  <si>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</si>
  <si>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</si>
  <si>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</si>
  <si>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</si>
  <si>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</si>
  <si>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</si>
  <si>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</si>
  <si>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</si>
  <si>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</si>
  <si>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</si>
  <si>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</si>
  <si>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</si>
  <si>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</si>
  <si>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</si>
  <si>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</si>
  <si>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</si>
  <si>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</si>
  <si>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</si>
  <si>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</si>
  <si>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</si>
  <si>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</si>
  <si>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</si>
  <si>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</si>
  <si>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</si>
  <si>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</si>
  <si>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</si>
  <si>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</si>
  <si>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</si>
  <si>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</si>
  <si>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</si>
  <si>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</si>
  <si>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</si>
  <si>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</si>
  <si>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</si>
  <si>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</si>
  <si>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</si>
  <si>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</si>
  <si>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</si>
  <si>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</si>
  <si>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</si>
  <si>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</si>
  <si>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</si>
  <si>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</si>
  <si>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</si>
  <si>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</si>
  <si>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</si>
  <si>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</si>
  <si>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</si>
  <si>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</si>
  <si>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</si>
  <si>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</si>
  <si>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</si>
  <si>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</si>
  <si>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</si>
  <si>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</si>
  <si>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</si>
  <si>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</si>
  <si>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</si>
  <si>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</si>
  <si>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</si>
  <si>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</si>
  <si>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</si>
  <si>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</si>
  <si>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</si>
  <si>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</si>
  <si>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</si>
  <si>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</si>
  <si>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</si>
  <si>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</si>
  <si>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</si>
  <si>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</si>
  <si>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</si>
  <si>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</si>
  <si>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</si>
  <si>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</si>
  <si>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</si>
  <si>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</si>
  <si>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</si>
  <si>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</si>
  <si>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</si>
  <si>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</si>
  <si>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</si>
  <si>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</si>
  <si>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</si>
  <si>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</si>
  <si>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</si>
  <si>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</si>
  <si>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</si>
  <si>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</si>
  <si>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</si>
  <si>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</si>
  <si>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</si>
  <si>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</si>
  <si>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</si>
  <si>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</si>
  <si>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</si>
  <si>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</si>
  <si>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</si>
  <si>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</si>
  <si>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</si>
  <si>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</si>
  <si>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</si>
  <si>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</si>
  <si>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</si>
  <si>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</si>
  <si>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</si>
  <si>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</si>
  <si>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</si>
  <si>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</si>
  <si>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</si>
  <si>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</si>
  <si>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</si>
  <si>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</si>
  <si>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</si>
  <si>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</si>
  <si>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</si>
  <si>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</si>
  <si>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</si>
  <si>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</si>
  <si>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</si>
  <si>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</si>
  <si>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</si>
  <si>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</si>
  <si>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</si>
  <si>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</si>
  <si>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</si>
  <si>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</si>
  <si>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</si>
  <si>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</si>
  <si>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</si>
  <si>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</si>
  <si>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</si>
  <si>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</si>
  <si>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</si>
  <si>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</si>
  <si>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</si>
  <si>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</si>
  <si>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</si>
  <si>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</si>
  <si>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</si>
  <si>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</si>
  <si>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</si>
  <si>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</si>
  <si>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</si>
  <si>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</si>
  <si>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</si>
  <si>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</si>
  <si>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</si>
  <si>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</si>
  <si>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</si>
  <si>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</si>
  <si>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</si>
  <si>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</si>
  <si>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</si>
  <si>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</si>
  <si>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</si>
  <si>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</si>
  <si>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</si>
  <si>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</si>
  <si>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</si>
  <si>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</si>
  <si>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</si>
  <si>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</si>
  <si>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</si>
  <si>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</si>
  <si>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</si>
  <si>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</si>
  <si>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</si>
  <si>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</si>
  <si>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</si>
  <si>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</si>
  <si>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</si>
  <si>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</si>
  <si>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</si>
  <si>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</si>
  <si>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</si>
  <si>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</si>
  <si>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</si>
  <si>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</si>
  <si>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</si>
  <si>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</si>
  <si>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</si>
  <si>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</si>
  <si>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</si>
  <si>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</si>
  <si>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</si>
  <si>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</si>
  <si>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</si>
  <si>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</si>
  <si>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</si>
  <si>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</si>
  <si>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</si>
  <si>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</si>
  <si>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</si>
  <si>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</si>
  <si>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</si>
  <si>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</si>
  <si>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</si>
  <si>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</si>
  <si>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</si>
  <si>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</si>
  <si>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</si>
  <si>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</si>
  <si>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</si>
  <si>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</si>
  <si>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</si>
  <si>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</si>
  <si>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</si>
  <si>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</si>
  <si>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</si>
  <si>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</si>
  <si>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</si>
  <si>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</si>
  <si>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</si>
  <si>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</si>
  <si>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</si>
  <si>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</si>
  <si>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</si>
  <si>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</si>
  <si>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</si>
  <si>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</si>
  <si>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</si>
  <si>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</si>
  <si>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</si>
  <si>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</si>
  <si>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</si>
  <si>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</si>
  <si>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</si>
  <si>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</si>
  <si>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</si>
  <si>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</si>
  <si>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</si>
  <si>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</si>
  <si>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</si>
  <si>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</si>
  <si>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</si>
  <si>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</si>
  <si>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</si>
  <si>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</si>
  <si>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</si>
  <si>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</si>
  <si>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</si>
  <si>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</si>
  <si>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</si>
  <si>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</si>
  <si>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</si>
  <si>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</si>
  <si>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</si>
  <si>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</si>
  <si>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</si>
  <si>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</si>
  <si>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</si>
  <si>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</si>
  <si>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</si>
  <si>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</si>
  <si>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</si>
  <si>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</si>
  <si>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</si>
  <si>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</si>
  <si>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</si>
  <si>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</si>
  <si>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</si>
  <si>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</si>
  <si>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</si>
  <si>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</si>
  <si>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</si>
  <si>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</si>
  <si>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</si>
  <si>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</si>
  <si>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</si>
  <si>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</si>
  <si>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</si>
  <si>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</si>
  <si>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</si>
  <si>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</si>
  <si>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</si>
  <si>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</si>
  <si>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</si>
  <si>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</si>
  <si>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</si>
  <si>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</si>
  <si>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</si>
  <si>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</si>
  <si>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</si>
  <si>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</si>
  <si>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</si>
  <si>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</si>
  <si>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</si>
  <si>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</si>
  <si>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</si>
  <si>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</si>
  <si>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</si>
  <si>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</si>
  <si>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</si>
  <si>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</si>
  <si>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</si>
  <si>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</si>
  <si>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</si>
  <si>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</si>
  <si>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</si>
  <si>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</si>
  <si>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</si>
  <si>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</si>
  <si>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</si>
  <si>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</si>
  <si>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</si>
  <si>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</si>
  <si>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</si>
  <si>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</si>
  <si>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</si>
  <si>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</si>
  <si>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</si>
  <si>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</si>
  <si>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</si>
  <si>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</si>
  <si>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</si>
  <si>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</si>
  <si>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</si>
  <si>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</si>
  <si>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</si>
  <si>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</si>
  <si>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</si>
  <si>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</si>
  <si>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</si>
  <si>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</si>
  <si>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</si>
  <si>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</si>
  <si>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</si>
  <si>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</si>
  <si>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</si>
  <si>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</si>
  <si>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</si>
  <si>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</si>
  <si>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</si>
  <si>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</si>
  <si>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</si>
  <si>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</si>
  <si>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</si>
  <si>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</si>
  <si>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</si>
  <si>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</si>
  <si>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</si>
  <si>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</si>
  <si>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</si>
  <si>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</si>
  <si>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</si>
  <si>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</si>
  <si>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</si>
  <si>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</si>
  <si>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</si>
  <si>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</si>
  <si>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</si>
  <si>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</si>
  <si>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</si>
  <si>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</si>
  <si>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</si>
  <si>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</si>
  <si>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</si>
  <si>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</si>
  <si>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</si>
  <si>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</si>
  <si>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</si>
  <si>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</si>
  <si>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</si>
  <si>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</si>
  <si>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</si>
  <si>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</si>
  <si>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</si>
  <si>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</si>
  <si>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</si>
  <si>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</si>
  <si>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</si>
  <si>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</si>
  <si>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</si>
  <si>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</si>
  <si>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</si>
  <si>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</si>
  <si>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</si>
  <si>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</si>
  <si>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</si>
  <si>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</si>
  <si>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</si>
  <si>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</si>
  <si>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</si>
  <si>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</si>
  <si>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</si>
  <si>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</si>
  <si>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</si>
  <si>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</si>
  <si>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</si>
  <si>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</si>
  <si>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</si>
  <si>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</si>
  <si>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</si>
  <si>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</si>
  <si>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</si>
  <si>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</si>
  <si>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</si>
  <si>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</si>
  <si>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</si>
  <si>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</si>
  <si>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</si>
  <si>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</si>
  <si>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</si>
  <si>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</si>
  <si>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</si>
  <si>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</si>
  <si>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</si>
  <si>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</si>
  <si>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</si>
  <si>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</si>
  <si>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</si>
  <si>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</si>
  <si>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</si>
  <si>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</si>
  <si>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</si>
  <si>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</si>
  <si>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</si>
  <si>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</si>
  <si>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</si>
  <si>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</si>
  <si>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</si>
  <si>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</si>
  <si>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</si>
  <si>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</si>
  <si>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</si>
  <si>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</si>
  <si>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</si>
  <si>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</si>
  <si>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</si>
  <si>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</si>
  <si>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</si>
  <si>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</si>
  <si>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</si>
  <si>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</si>
  <si>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</si>
  <si>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</si>
  <si>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</si>
  <si>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</si>
  <si>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</si>
  <si>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</si>
  <si>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</si>
  <si>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</si>
  <si>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</si>
  <si>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</si>
  <si>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</si>
  <si>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</si>
  <si>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</si>
  <si>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</si>
  <si>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</si>
  <si>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</si>
  <si>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</si>
  <si>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</si>
  <si>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</si>
  <si>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</si>
  <si>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</si>
  <si>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</si>
  <si>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</si>
  <si>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</si>
  <si>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</si>
  <si>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</si>
  <si>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</si>
  <si>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</si>
  <si>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</si>
  <si>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</si>
  <si>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</si>
  <si>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</si>
  <si>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</si>
  <si>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</si>
  <si>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</si>
  <si>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</si>
  <si>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</si>
  <si>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</si>
  <si>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</si>
  <si>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</si>
  <si>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</si>
  <si>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</si>
  <si>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</si>
  <si>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</si>
  <si>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</si>
  <si>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</si>
  <si>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</si>
  <si>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</si>
  <si>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</si>
  <si>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</si>
  <si>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</si>
  <si>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</si>
  <si>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</si>
  <si>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</si>
  <si>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</si>
  <si>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</si>
  <si>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</si>
  <si>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</si>
  <si>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</si>
  <si>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</si>
  <si>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</si>
  <si>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</si>
  <si>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</si>
  <si>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</si>
  <si>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</si>
  <si>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</si>
  <si>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</si>
  <si>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</si>
  <si>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</si>
  <si>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</si>
  <si>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</si>
  <si>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</si>
  <si>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</si>
  <si>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</si>
  <si>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</si>
  <si>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</si>
  <si>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</si>
  <si>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</si>
  <si>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</si>
  <si>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</si>
  <si>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</si>
  <si>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</si>
  <si>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</si>
  <si>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</si>
  <si>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</si>
  <si>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</si>
  <si>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</si>
  <si>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</si>
  <si>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</si>
  <si>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</si>
  <si>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</si>
  <si>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</si>
  <si>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</si>
  <si>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</si>
  <si>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</si>
  <si>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</si>
  <si>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</si>
  <si>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</si>
  <si>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</si>
  <si>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</si>
  <si>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</si>
  <si>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</si>
  <si>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</si>
  <si>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</si>
  <si>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</si>
  <si>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</si>
  <si>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</si>
  <si>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</si>
  <si>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</si>
  <si>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</si>
  <si>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</si>
  <si>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</si>
  <si>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</si>
  <si>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</si>
  <si>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</si>
  <si>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</si>
  <si>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</si>
  <si>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</si>
  <si>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</si>
  <si>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</si>
  <si>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</si>
  <si>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</si>
  <si>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</si>
  <si>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</si>
  <si>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</si>
  <si>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</si>
  <si>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</si>
  <si>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</si>
  <si>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</si>
  <si>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</si>
  <si>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</si>
  <si>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</si>
  <si>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</si>
  <si>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</si>
  <si>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</si>
  <si>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</si>
  <si>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</si>
  <si>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</si>
  <si>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</si>
  <si>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</si>
  <si>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</si>
  <si>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</si>
  <si>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</si>
  <si>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</si>
  <si>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</si>
  <si>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</si>
  <si>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</si>
  <si>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</si>
  <si>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</si>
  <si>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</si>
  <si>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</si>
  <si>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</si>
  <si>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</si>
  <si>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</si>
  <si>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</si>
  <si>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</si>
  <si>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</si>
  <si>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</si>
  <si>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</si>
  <si>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</si>
  <si>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</si>
  <si>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</si>
  <si>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</si>
  <si>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</si>
  <si>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</si>
  <si>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</si>
  <si>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</si>
  <si>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</si>
  <si>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</si>
  <si>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</si>
  <si>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</si>
  <si>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</si>
  <si>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</si>
  <si>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</si>
  <si>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</si>
  <si>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</si>
  <si>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</si>
  <si>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</si>
  <si>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</si>
  <si>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</si>
  <si>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</si>
  <si>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</si>
  <si>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</si>
  <si>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</si>
  <si>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</si>
  <si>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</si>
  <si>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</si>
  <si>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</si>
  <si>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</si>
  <si>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</si>
  <si>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</si>
  <si>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</si>
  <si>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</si>
  <si>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</si>
  <si>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</si>
  <si>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</si>
  <si>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</si>
  <si>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</si>
  <si>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</si>
  <si>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</si>
  <si>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</si>
  <si>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</si>
  <si>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</si>
  <si>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</si>
  <si>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</si>
  <si>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</si>
  <si>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</si>
  <si>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</si>
  <si>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</si>
  <si>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</si>
  <si>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</si>
  <si>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</si>
  <si>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</si>
  <si>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</si>
  <si>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</si>
  <si>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</si>
  <si>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</si>
  <si>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</si>
  <si>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</si>
  <si>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</si>
  <si>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</si>
  <si>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</si>
  <si>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</si>
  <si>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</si>
  <si>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</si>
  <si>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</si>
  <si>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</si>
  <si>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</si>
  <si>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</si>
  <si>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</si>
  <si>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</si>
  <si>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</si>
  <si>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</si>
  <si>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</si>
  <si>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</si>
  <si>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</si>
  <si>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</si>
  <si>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</si>
  <si>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</si>
  <si>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</si>
  <si>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</si>
  <si>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</si>
  <si>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</si>
  <si>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</si>
  <si>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</si>
  <si>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</si>
  <si>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</si>
  <si>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</si>
  <si>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</si>
  <si>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</si>
  <si>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</si>
  <si>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</si>
  <si>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</si>
  <si>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</si>
  <si>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</si>
  <si>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</si>
  <si>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</si>
  <si>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</si>
  <si>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</si>
  <si>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</si>
  <si>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</si>
  <si>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</si>
  <si>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</si>
  <si>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</si>
  <si>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</si>
  <si>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</si>
  <si>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</si>
  <si>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</si>
  <si>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</si>
  <si>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</si>
  <si>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</si>
  <si>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</si>
  <si>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</si>
  <si>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</si>
  <si>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</si>
  <si>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</si>
  <si>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</si>
  <si>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</si>
  <si>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</si>
  <si>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</si>
  <si>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</si>
  <si>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</si>
  <si>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</si>
  <si>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</si>
  <si>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</si>
  <si>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</si>
  <si>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</si>
  <si>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</si>
  <si>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</si>
  <si>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</si>
  <si>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</si>
  <si>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</si>
  <si>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</si>
  <si>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</si>
  <si>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</si>
  <si>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</si>
  <si>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</si>
  <si>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</si>
  <si>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</si>
  <si>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</si>
  <si>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</si>
  <si>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</si>
  <si>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</si>
  <si>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</si>
  <si>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</si>
  <si>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</si>
  <si>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</si>
  <si>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</si>
  <si>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</si>
  <si>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</si>
  <si>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</si>
  <si>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</si>
  <si>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</si>
  <si>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</si>
  <si>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</si>
  <si>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</si>
  <si>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</si>
  <si>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</si>
  <si>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</si>
  <si>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</si>
  <si>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</si>
  <si>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</si>
  <si>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</si>
  <si>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</si>
  <si>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</si>
  <si>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</si>
  <si>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</si>
  <si>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</si>
  <si>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</si>
  <si>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</si>
  <si>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</si>
  <si>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</si>
  <si>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</si>
  <si>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</si>
  <si>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</si>
  <si>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</si>
  <si>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</si>
  <si>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</si>
  <si>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</si>
  <si>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</si>
  <si>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</si>
  <si>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</si>
  <si>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</si>
  <si>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</si>
  <si>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</si>
  <si>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</si>
  <si>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</si>
  <si>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</si>
  <si>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</si>
  <si>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</si>
  <si>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</si>
  <si>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</si>
  <si>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</si>
  <si>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</si>
  <si>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</si>
  <si>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</si>
  <si>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</si>
  <si>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</si>
  <si>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</si>
  <si>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</si>
  <si>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</si>
  <si>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</si>
  <si>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</si>
  <si>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</si>
  <si>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</si>
  <si>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</si>
  <si>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</si>
  <si>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</si>
  <si>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</si>
  <si>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</si>
  <si>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</si>
  <si>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</si>
  <si>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</si>
  <si>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</si>
  <si>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</si>
  <si>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</si>
  <si>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</si>
  <si>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</si>
  <si>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</si>
  <si>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</si>
  <si>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</si>
  <si>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</si>
  <si>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</si>
  <si>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</si>
  <si>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</si>
  <si>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</si>
  <si>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</si>
  <si>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</si>
  <si>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</si>
  <si>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</si>
  <si>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</si>
  <si>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</si>
  <si>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</si>
  <si>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</si>
  <si>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</si>
  <si>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</si>
  <si>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</si>
  <si>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</si>
  <si>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</si>
  <si>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</si>
  <si>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</si>
  <si>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</si>
  <si>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</si>
  <si>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</si>
  <si>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</si>
  <si>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</si>
  <si>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</si>
  <si>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</si>
  <si>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</si>
  <si>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</si>
  <si>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</si>
  <si>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</si>
  <si>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</si>
  <si>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</si>
  <si>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</si>
  <si>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</si>
  <si>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</si>
  <si>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</si>
  <si>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</si>
  <si>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</si>
  <si>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</si>
  <si>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</si>
  <si>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</si>
  <si>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</si>
  <si>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</si>
  <si>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</si>
  <si>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</si>
  <si>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</si>
  <si>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</si>
  <si>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</si>
  <si>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</si>
  <si>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</si>
  <si>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</si>
  <si>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</si>
  <si>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</si>
  <si>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</si>
  <si>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</si>
  <si>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</si>
  <si>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</si>
  <si>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</si>
  <si>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</si>
  <si>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</si>
  <si>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</si>
  <si>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</si>
  <si>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</si>
  <si>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</si>
  <si>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</si>
  <si>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</si>
  <si>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</si>
  <si>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</si>
  <si>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</si>
  <si>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</si>
  <si>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</si>
  <si>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</si>
  <si>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</si>
  <si>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</si>
  <si>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</si>
  <si>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</si>
  <si>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</si>
  <si>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</si>
  <si>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</si>
  <si>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</si>
  <si>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</si>
  <si>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</si>
  <si>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</si>
  <si>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</si>
  <si>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</si>
  <si>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</si>
  <si>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</si>
  <si>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</si>
  <si>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</si>
  <si>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</si>
  <si>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</si>
  <si>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</si>
  <si>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</si>
  <si>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</si>
  <si>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</si>
  <si>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</si>
  <si>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</si>
  <si>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</si>
  <si>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</si>
  <si>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</si>
  <si>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</si>
  <si>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</si>
  <si>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</si>
  <si>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</si>
  <si>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</si>
  <si>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</si>
  <si>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</si>
  <si>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</si>
  <si>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</si>
  <si>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</si>
  <si>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</si>
  <si>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</si>
  <si>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</si>
  <si>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</si>
  <si>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</si>
  <si>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</si>
  <si>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</si>
  <si>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</si>
  <si>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</si>
  <si>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</si>
  <si>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</si>
  <si>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</si>
  <si>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</si>
  <si>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</si>
  <si>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</si>
  <si>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</si>
  <si>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</si>
  <si>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</si>
  <si>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</si>
  <si>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</si>
  <si>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</si>
  <si>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</si>
  <si>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</si>
  <si>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</si>
  <si>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</si>
  <si>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</si>
  <si>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</si>
  <si>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</si>
  <si>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</si>
  <si>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</si>
  <si>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</si>
  <si>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</si>
  <si>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</si>
  <si>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</si>
  <si>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</si>
  <si>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</si>
  <si>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</si>
  <si>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</si>
  <si>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</si>
  <si>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</si>
  <si>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</si>
  <si>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</si>
  <si>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</si>
  <si>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</si>
  <si>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</si>
  <si>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</si>
  <si>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</si>
  <si>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</si>
  <si>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</si>
  <si>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</si>
  <si>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</si>
  <si>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</si>
  <si>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</si>
  <si>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</si>
  <si>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</si>
  <si>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</si>
  <si>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</si>
  <si>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</si>
  <si>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</si>
  <si>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</si>
  <si>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</si>
  <si>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</si>
  <si>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</si>
  <si>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</si>
  <si>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</si>
  <si>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</si>
  <si>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</si>
  <si>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</si>
  <si>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</si>
  <si>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</si>
  <si>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</si>
  <si>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</si>
  <si>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</si>
  <si>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</si>
  <si>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</si>
  <si>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</si>
  <si>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</si>
  <si>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</si>
  <si>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</si>
  <si>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</si>
  <si>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</si>
  <si>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</si>
  <si>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</si>
  <si>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</si>
  <si>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</si>
  <si>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</si>
  <si>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</si>
  <si>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</si>
  <si>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</si>
  <si>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</si>
  <si>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</si>
  <si>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</si>
  <si>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</si>
  <si>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</si>
  <si>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</si>
  <si>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</si>
  <si>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</si>
  <si>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</si>
  <si>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</si>
  <si>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</si>
  <si>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</si>
  <si>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</si>
  <si>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</si>
  <si>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</si>
  <si>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</si>
  <si>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</si>
  <si>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</si>
  <si>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</si>
  <si>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</si>
  <si>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</si>
  <si>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</si>
  <si>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</si>
  <si>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</si>
  <si>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</si>
  <si>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</si>
  <si>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</si>
  <si>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</si>
  <si>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</si>
  <si>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</si>
  <si>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</si>
  <si>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</si>
  <si>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</si>
  <si>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</si>
  <si>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</si>
  <si>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</si>
  <si>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</si>
  <si>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</si>
  <si>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</si>
  <si>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</si>
  <si>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</si>
  <si>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</si>
  <si>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</si>
  <si>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</si>
  <si>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</si>
  <si>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</si>
  <si>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</si>
  <si>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</si>
  <si>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</si>
  <si>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</si>
  <si>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</si>
  <si>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</si>
  <si>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</si>
  <si>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</si>
  <si>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</si>
  <si>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</si>
  <si>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</si>
  <si>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</si>
  <si>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</si>
  <si>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</si>
  <si>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</si>
  <si>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</si>
  <si>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</si>
  <si>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</si>
  <si>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</si>
  <si>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</si>
  <si>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</si>
  <si>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</si>
  <si>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</si>
  <si>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</si>
  <si>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</si>
  <si>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</si>
  <si>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</si>
  <si>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</si>
  <si>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</si>
  <si>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</si>
  <si>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</si>
  <si>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</si>
  <si>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</si>
  <si>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</si>
  <si>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</si>
  <si>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</si>
  <si>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</si>
  <si>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</si>
  <si>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</si>
  <si>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</si>
  <si>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</si>
  <si>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</si>
  <si>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</si>
  <si>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</si>
  <si>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</si>
  <si>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</si>
  <si>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</si>
  <si>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</si>
  <si>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</si>
  <si>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</si>
  <si>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</si>
  <si>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</si>
  <si>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</si>
  <si>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</si>
  <si>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</si>
  <si>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</si>
  <si>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</si>
  <si>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</si>
  <si>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</si>
  <si>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</si>
  <si>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</si>
  <si>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</si>
  <si>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</si>
  <si>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</si>
  <si>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</si>
  <si>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</si>
  <si>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</si>
  <si>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</si>
  <si>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</si>
  <si>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</si>
  <si>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</si>
  <si>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</si>
  <si>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</si>
  <si>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</si>
  <si>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</si>
  <si>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</si>
  <si>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</si>
  <si>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</si>
  <si>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</si>
  <si>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</si>
  <si>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</si>
  <si>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</si>
  <si>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</si>
  <si>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</si>
  <si>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</si>
  <si>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</si>
  <si>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</si>
  <si>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</si>
  <si>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</si>
  <si>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</si>
  <si>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</si>
  <si>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</si>
  <si>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</si>
  <si>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</si>
  <si>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</si>
  <si>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</si>
  <si>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</si>
  <si>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</si>
  <si>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</si>
  <si>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</si>
  <si>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</si>
  <si>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</si>
  <si>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</si>
  <si>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</si>
  <si>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</si>
  <si>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</si>
  <si>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</si>
  <si>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</si>
  <si>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</si>
  <si>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</si>
  <si>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</si>
  <si>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</si>
  <si>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</si>
  <si>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</si>
  <si>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</si>
  <si>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</si>
  <si>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</si>
  <si>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</si>
  <si>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</si>
  <si>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</si>
  <si>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</si>
  <si>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</si>
  <si>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</si>
  <si>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</si>
  <si>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</si>
  <si>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</si>
  <si>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</si>
  <si>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</si>
  <si>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</si>
  <si>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</si>
  <si>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</si>
  <si>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</si>
  <si>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</si>
  <si>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</si>
  <si>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</si>
  <si>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</si>
  <si>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</si>
  <si>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</si>
  <si>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</si>
  <si>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</si>
  <si>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</si>
  <si>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</si>
  <si>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</si>
  <si>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</si>
  <si>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</si>
  <si>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</si>
  <si>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</si>
  <si>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</si>
  <si>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</si>
  <si>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</si>
  <si>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</si>
  <si>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</si>
  <si>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</si>
  <si>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</si>
  <si>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</si>
  <si>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</si>
  <si>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</si>
  <si>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</si>
  <si>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</si>
  <si>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</si>
  <si>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</si>
  <si>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</si>
  <si>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</si>
  <si>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</si>
  <si>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</si>
  <si>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</si>
  <si>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</si>
  <si>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</si>
  <si>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</si>
  <si>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</si>
  <si>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</si>
  <si>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</si>
  <si>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</si>
  <si>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</si>
  <si>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</si>
  <si>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</si>
  <si>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</si>
  <si>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</si>
  <si>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</si>
  <si>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</si>
  <si>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</si>
  <si>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</si>
  <si>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</si>
  <si>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</si>
  <si>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</si>
  <si>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</si>
  <si>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</si>
  <si>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</si>
  <si>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</si>
  <si>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</si>
  <si>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</si>
  <si>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</si>
  <si>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</si>
  <si>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</si>
  <si>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</si>
  <si>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</si>
  <si>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</si>
  <si>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</si>
  <si>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</si>
  <si>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</si>
  <si>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</si>
  <si>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</si>
  <si>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</si>
  <si>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</si>
  <si>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</si>
  <si>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</si>
  <si>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</si>
  <si>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</si>
  <si>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</si>
  <si>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</si>
  <si>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</si>
  <si>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</si>
  <si>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</si>
  <si>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</si>
  <si>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</si>
  <si>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</si>
  <si>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</si>
  <si>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</si>
  <si>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</si>
  <si>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</si>
  <si>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</si>
  <si>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</si>
  <si>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</si>
  <si>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</si>
  <si>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</si>
  <si>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</si>
  <si>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</si>
  <si>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</si>
  <si>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</si>
  <si>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</si>
  <si>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</si>
  <si>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</si>
  <si>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</si>
  <si>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</si>
  <si>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</si>
  <si>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</si>
  <si>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</si>
  <si>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</si>
  <si>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</si>
  <si>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</si>
  <si>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</si>
  <si>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</si>
  <si>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</si>
  <si>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</si>
  <si>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</si>
  <si>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</si>
  <si>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</si>
  <si>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</si>
  <si>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</si>
  <si>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</si>
  <si>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</si>
  <si>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</si>
  <si>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</si>
  <si>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</si>
  <si>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</si>
  <si>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</si>
  <si>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</si>
  <si>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</si>
  <si>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</si>
  <si>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</si>
  <si>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</si>
  <si>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</si>
  <si>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</si>
  <si>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</si>
  <si>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</si>
  <si>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</si>
  <si>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</si>
  <si>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</si>
  <si>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</si>
  <si>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</si>
  <si>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</si>
  <si>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</si>
  <si>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</si>
  <si>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</si>
  <si>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</si>
  <si>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</si>
  <si>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</si>
  <si>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</si>
  <si>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</si>
  <si>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</si>
  <si>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</si>
  <si>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</si>
  <si>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</si>
  <si>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</si>
  <si>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</si>
  <si>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</si>
  <si>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</si>
  <si>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</si>
  <si>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</si>
  <si>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</si>
  <si>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</si>
  <si>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</si>
  <si>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</si>
  <si>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</si>
  <si>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</si>
  <si>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</si>
  <si>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</si>
  <si>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</si>
  <si>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</si>
  <si>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</si>
  <si>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</si>
  <si>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</si>
  <si>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</si>
  <si>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</si>
  <si>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</si>
  <si>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</si>
  <si>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</si>
  <si>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</si>
  <si>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</si>
  <si>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</si>
  <si>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</si>
  <si>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</si>
  <si>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</si>
  <si>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</si>
  <si>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</si>
  <si>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</si>
  <si>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</si>
  <si>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</si>
  <si>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</si>
  <si>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</si>
  <si>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</si>
  <si>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</si>
  <si>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</si>
  <si>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</si>
  <si>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</si>
  <si>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</si>
  <si>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</si>
  <si>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</si>
  <si>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</si>
  <si>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</si>
  <si>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</si>
  <si>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</si>
  <si>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</si>
  <si>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</si>
  <si>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</si>
  <si>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</si>
  <si>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</si>
  <si>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</si>
  <si>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</si>
  <si>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</si>
  <si>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</si>
  <si>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</si>
  <si>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</si>
  <si>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</si>
  <si>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</si>
  <si>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</si>
  <si>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</si>
  <si>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</si>
  <si>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</si>
  <si>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</si>
  <si>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</si>
  <si>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</si>
  <si>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</si>
  <si>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</si>
  <si>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</si>
  <si>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</si>
  <si>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</si>
  <si>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</si>
  <si>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</si>
  <si>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</si>
  <si>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</si>
  <si>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</si>
  <si>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</si>
  <si>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</si>
  <si>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</si>
  <si>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</si>
  <si>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</si>
  <si>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</si>
  <si>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</si>
  <si>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</si>
  <si>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</si>
  <si>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</si>
  <si>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</si>
  <si>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</si>
  <si>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</si>
  <si>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</si>
  <si>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</si>
  <si>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</si>
  <si>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</si>
  <si>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</si>
  <si>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</si>
  <si>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</si>
  <si>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</si>
  <si>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</si>
  <si>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</si>
  <si>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</si>
  <si>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</si>
  <si>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</si>
  <si>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</si>
  <si>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</si>
  <si>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</si>
  <si>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</si>
  <si>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</si>
  <si>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</si>
  <si>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</si>
  <si>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</si>
  <si>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</si>
  <si>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</si>
  <si>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</si>
  <si>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</si>
  <si>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</si>
  <si>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</si>
  <si>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</si>
  <si>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</si>
  <si>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</si>
  <si>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</si>
  <si>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</si>
  <si>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</si>
  <si>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</si>
  <si>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</si>
  <si>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</si>
  <si>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</si>
  <si>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</si>
  <si>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</si>
  <si>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</si>
  <si>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</si>
  <si>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</si>
  <si>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</si>
  <si>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</si>
  <si>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</si>
  <si>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</si>
  <si>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</si>
  <si>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</si>
  <si>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</si>
  <si>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</si>
  <si>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</si>
  <si>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</si>
  <si>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</si>
  <si>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</si>
  <si>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</si>
  <si>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</si>
  <si>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</si>
  <si>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</si>
  <si>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</si>
  <si>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</si>
  <si>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</si>
  <si>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</si>
  <si>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</si>
  <si>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</si>
  <si>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</si>
  <si>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</si>
  <si>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</si>
  <si>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</si>
  <si>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</si>
  <si>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</si>
  <si>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</si>
  <si>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</si>
  <si>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</si>
  <si>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</si>
  <si>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</si>
  <si>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</si>
  <si>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</si>
  <si>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</si>
  <si>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</si>
  <si>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</si>
  <si>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</si>
  <si>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</si>
  <si>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</si>
  <si>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</si>
  <si>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</si>
  <si>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</si>
  <si>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</si>
  <si>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</si>
  <si>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</si>
  <si>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</si>
  <si>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</si>
  <si>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</si>
  <si>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</si>
  <si>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</si>
  <si>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</si>
  <si>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</si>
  <si>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</si>
  <si>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</si>
  <si>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</si>
  <si>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</si>
  <si>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</si>
  <si>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</si>
  <si>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</si>
  <si>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</si>
  <si>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</si>
  <si>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</si>
  <si>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</si>
  <si>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</si>
  <si>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</si>
  <si>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</si>
  <si>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</si>
  <si>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</si>
  <si>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</si>
  <si>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</si>
  <si>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</si>
  <si>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</si>
  <si>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</si>
  <si>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</si>
  <si>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</si>
  <si>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</si>
  <si>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</si>
  <si>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</si>
  <si>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</si>
  <si>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</si>
  <si>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</si>
  <si>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</si>
  <si>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</si>
  <si>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</si>
  <si>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</si>
  <si>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</si>
  <si>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</si>
  <si>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</si>
  <si>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</si>
  <si>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</si>
  <si>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</si>
  <si>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</si>
  <si>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</si>
  <si>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</si>
  <si>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</si>
  <si>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</si>
  <si>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</si>
  <si>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</si>
  <si>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</si>
  <si>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</si>
  <si>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</si>
  <si>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</si>
  <si>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</si>
  <si>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</si>
  <si>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</si>
  <si>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</si>
  <si>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</si>
  <si>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</si>
  <si>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</si>
  <si>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</si>
  <si>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</si>
  <si>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</si>
  <si>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</si>
  <si>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</si>
  <si>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</si>
  <si>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</si>
  <si>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</si>
  <si>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</si>
  <si>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</si>
  <si>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</si>
  <si>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</si>
  <si>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</si>
  <si>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</si>
  <si>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</si>
  <si>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</si>
  <si>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</si>
  <si>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</si>
  <si>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</si>
  <si>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</si>
  <si>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</si>
  <si>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</si>
  <si>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</si>
  <si>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</si>
  <si>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</si>
  <si>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</si>
  <si>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</si>
  <si>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</si>
  <si>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</si>
  <si>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</si>
  <si>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</si>
  <si>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</si>
  <si>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</si>
  <si>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</si>
  <si>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</si>
  <si>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</si>
  <si>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</si>
  <si>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</si>
  <si>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</si>
  <si>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</si>
  <si>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</si>
  <si>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</si>
  <si>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</si>
  <si>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</si>
  <si>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</si>
  <si>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</si>
  <si>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</si>
  <si>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</si>
  <si>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</si>
  <si>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</si>
  <si>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</si>
  <si>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</si>
  <si>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</si>
  <si>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</si>
  <si>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</si>
  <si>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</si>
  <si>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</si>
  <si>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</si>
  <si>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</si>
  <si>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</si>
  <si>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</si>
  <si>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</si>
  <si>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</si>
  <si>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</si>
  <si>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</si>
  <si>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</si>
  <si>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</si>
  <si>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</si>
  <si>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</si>
  <si>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</si>
  <si>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</si>
  <si>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</si>
  <si>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</si>
  <si>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</si>
  <si>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</si>
  <si>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</si>
  <si>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</si>
  <si>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</si>
  <si>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</si>
  <si>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</si>
  <si>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</si>
  <si>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</si>
  <si>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</si>
  <si>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</si>
  <si>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</si>
  <si>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</si>
  <si>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</si>
  <si>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</si>
  <si>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</si>
  <si>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</si>
  <si>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</si>
  <si>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</si>
  <si>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</si>
  <si>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</si>
  <si>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</si>
  <si>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</si>
  <si>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</si>
  <si>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</si>
  <si>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</si>
  <si>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</si>
  <si>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</si>
  <si>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</si>
  <si>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</si>
  <si>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</si>
  <si>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</si>
  <si>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</si>
  <si>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</si>
  <si>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</si>
  <si>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</si>
  <si>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</si>
  <si>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</si>
  <si>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</si>
  <si>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</si>
  <si>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</si>
  <si>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</si>
  <si>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</si>
  <si>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</si>
  <si>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</si>
  <si>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</si>
  <si>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</si>
  <si>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</si>
  <si>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</si>
  <si>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</si>
  <si>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</si>
  <si>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</si>
  <si>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</si>
  <si>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</si>
  <si>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</si>
  <si>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</si>
  <si>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</si>
  <si>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</si>
  <si>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</si>
  <si>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</si>
  <si>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</si>
  <si>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</si>
  <si>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</si>
  <si>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</si>
  <si>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</si>
  <si>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</si>
  <si>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</si>
  <si>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</si>
  <si>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</si>
  <si>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</si>
  <si>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</si>
  <si>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</si>
  <si>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</si>
  <si>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</si>
  <si>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</si>
  <si>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</si>
  <si>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</si>
  <si>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</si>
  <si>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</si>
  <si>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</si>
  <si>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</si>
  <si>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</si>
  <si>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</si>
  <si>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</si>
  <si>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</si>
  <si>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</si>
  <si>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</si>
  <si>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</si>
  <si>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</si>
  <si>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</si>
  <si>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</si>
  <si>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</si>
  <si>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</si>
  <si>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</si>
  <si>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</si>
  <si>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</si>
  <si>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</si>
  <si>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</si>
  <si>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</si>
  <si>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</si>
  <si>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</si>
  <si>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</si>
  <si>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</si>
  <si>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</si>
  <si>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</si>
  <si>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</si>
  <si>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</si>
  <si>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</si>
  <si>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</si>
  <si>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</si>
  <si>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</si>
  <si>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</si>
  <si>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</si>
  <si>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</si>
  <si>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</si>
  <si>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</si>
  <si>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</si>
  <si>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</si>
  <si>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</si>
  <si>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</si>
  <si>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</si>
  <si>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</si>
  <si>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</si>
  <si>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</si>
  <si>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</si>
  <si>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</si>
  <si>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</si>
  <si>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</si>
  <si>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</si>
  <si>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</si>
  <si>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</si>
  <si>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</si>
  <si>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</si>
  <si>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</si>
  <si>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</si>
  <si>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</si>
  <si>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</si>
  <si>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</si>
  <si>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</si>
  <si>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</si>
  <si>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</si>
  <si>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</si>
  <si>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</si>
  <si>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</si>
  <si>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</si>
  <si>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</si>
  <si>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</si>
  <si>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</si>
  <si>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</si>
  <si>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</si>
  <si>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</si>
  <si>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</si>
  <si>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</si>
  <si>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</si>
  <si>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</si>
  <si>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</si>
  <si>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</si>
  <si>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</si>
  <si>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</si>
  <si>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</si>
  <si>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</si>
  <si>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</si>
  <si>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</si>
  <si>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</si>
  <si>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</si>
  <si>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</si>
  <si>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</si>
  <si>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</si>
  <si>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</si>
  <si>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</si>
  <si>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</si>
  <si>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</si>
  <si>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</si>
  <si>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</si>
  <si>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</si>
  <si>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</si>
  <si>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</si>
  <si>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</si>
  <si>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</si>
  <si>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</si>
  <si>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</si>
  <si>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</si>
  <si>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</si>
  <si>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</si>
  <si>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</si>
  <si>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</si>
  <si>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</si>
  <si>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</si>
  <si>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</si>
  <si>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</si>
  <si>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</si>
  <si>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</si>
  <si>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</si>
  <si>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</si>
  <si>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</si>
  <si>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</si>
  <si>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</si>
  <si>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</si>
  <si>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</si>
  <si>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</si>
  <si>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</si>
  <si>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</si>
  <si>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</si>
  <si>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</si>
  <si>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</si>
  <si>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</si>
  <si>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</si>
  <si>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</si>
  <si>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</si>
  <si>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</si>
  <si>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</si>
  <si>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</si>
  <si>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</si>
  <si>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</si>
  <si>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</si>
  <si>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</si>
  <si>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</si>
  <si>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</si>
  <si>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</si>
  <si>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</si>
  <si>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</si>
  <si>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</si>
  <si>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</si>
  <si>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</si>
  <si>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</si>
  <si>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</si>
  <si>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</si>
  <si>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</si>
  <si>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</si>
  <si>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</si>
  <si>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</si>
  <si>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</si>
  <si>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</si>
  <si>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</si>
  <si>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</si>
  <si>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</si>
  <si>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</si>
  <si>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</si>
  <si>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</si>
  <si>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</si>
  <si>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</si>
  <si>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</si>
  <si>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</si>
  <si>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</si>
  <si>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</si>
  <si>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</si>
  <si>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</si>
  <si>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</si>
  <si>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</si>
  <si>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</si>
  <si>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</si>
  <si>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</si>
  <si>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</si>
  <si>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</si>
  <si>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</si>
  <si>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</si>
  <si>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</si>
  <si>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</si>
  <si>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</si>
  <si>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</si>
  <si>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</si>
  <si>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</si>
  <si>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</si>
  <si>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</si>
  <si>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</si>
  <si>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</si>
  <si>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</si>
  <si>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</si>
  <si>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</si>
  <si>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</si>
  <si>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</si>
  <si>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</si>
  <si>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</si>
  <si>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</si>
  <si>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</si>
  <si>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</si>
  <si>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</si>
  <si>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</si>
  <si>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</si>
  <si>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</si>
  <si>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</si>
  <si>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</si>
  <si>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</si>
  <si>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</si>
  <si>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</si>
  <si>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</si>
  <si>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</si>
  <si>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</si>
  <si>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</si>
  <si>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</si>
  <si>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</si>
  <si>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</si>
  <si>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</si>
  <si>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</si>
  <si>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</si>
  <si>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</si>
  <si>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</si>
  <si>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</si>
  <si>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</si>
  <si>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</si>
  <si>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</si>
  <si>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</si>
  <si>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</si>
  <si>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</si>
  <si>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</si>
  <si>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</si>
  <si>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</si>
  <si>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</si>
  <si>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</si>
  <si>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</si>
  <si>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</si>
  <si>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</si>
  <si>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</si>
  <si>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</si>
  <si>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</si>
  <si>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</si>
  <si>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</si>
  <si>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</si>
  <si>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</si>
  <si>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</si>
  <si>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</si>
  <si>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</si>
  <si>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</si>
  <si>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</si>
  <si>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</si>
  <si>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</si>
  <si>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</si>
  <si>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</si>
  <si>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</si>
  <si>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</si>
  <si>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</si>
  <si>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</si>
  <si>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</si>
  <si>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</si>
  <si>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</si>
  <si>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</si>
  <si>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</si>
  <si>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</si>
  <si>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</si>
  <si>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</si>
  <si>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</si>
  <si>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</si>
  <si>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</si>
  <si>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</si>
  <si>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</si>
  <si>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</si>
  <si>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</si>
  <si>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</si>
  <si>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</si>
  <si>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</si>
  <si>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</si>
  <si>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</si>
  <si>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</si>
  <si>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</si>
  <si>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</si>
  <si>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</si>
  <si>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</si>
  <si>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</si>
  <si>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</si>
  <si>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</si>
  <si>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</si>
  <si>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</si>
  <si>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</si>
  <si>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</si>
  <si>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</si>
  <si>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</si>
  <si>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</si>
  <si>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</si>
  <si>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</si>
  <si>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</si>
  <si>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</si>
  <si>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</si>
  <si>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</si>
  <si>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</si>
  <si>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</si>
  <si>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</si>
  <si>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</si>
  <si>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</si>
  <si>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</si>
  <si>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</si>
  <si>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</si>
  <si>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</si>
  <si>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</si>
  <si>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</si>
  <si>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</si>
  <si>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</si>
  <si>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</si>
  <si>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</si>
  <si>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</si>
  <si>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</si>
  <si>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</si>
  <si>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</si>
  <si>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</si>
  <si>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</si>
  <si>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</si>
  <si>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</si>
  <si>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</si>
  <si>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</si>
  <si>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</si>
  <si>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</si>
  <si>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</si>
  <si>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</si>
  <si>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</si>
  <si>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</si>
  <si>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</si>
  <si>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</si>
  <si>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</si>
  <si>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</si>
  <si>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</si>
  <si>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</si>
  <si>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</si>
  <si>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</si>
  <si>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</si>
  <si>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</si>
  <si>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</si>
  <si>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</si>
  <si>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</si>
  <si>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</si>
  <si>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</si>
  <si>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</si>
  <si>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</si>
  <si>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</si>
  <si>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</si>
  <si>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</si>
  <si>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</si>
  <si>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</si>
  <si>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</si>
  <si>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</si>
  <si>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</si>
  <si>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</si>
  <si>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</si>
  <si>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</si>
  <si>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</si>
  <si>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</si>
  <si>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</si>
  <si>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</si>
  <si>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</si>
  <si>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</si>
  <si>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</si>
  <si>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</si>
  <si>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</si>
  <si>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</si>
  <si>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</si>
  <si>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</si>
  <si>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</si>
  <si>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</si>
  <si>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</si>
  <si>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</si>
  <si>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</si>
  <si>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</si>
  <si>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</si>
  <si>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</si>
  <si>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</si>
  <si>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</si>
  <si>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</si>
  <si>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</si>
  <si>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</si>
  <si>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</si>
  <si>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</si>
  <si>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</si>
  <si>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</si>
  <si>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</si>
  <si>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</si>
  <si>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</si>
  <si>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</si>
  <si>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</si>
  <si>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</si>
  <si>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</si>
  <si>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</si>
  <si>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</si>
  <si>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</si>
  <si>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</si>
  <si>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</si>
  <si>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</si>
  <si>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</si>
  <si>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</si>
  <si>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</si>
  <si>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</si>
  <si>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</si>
  <si>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</si>
  <si>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</si>
  <si>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</si>
  <si>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</si>
  <si>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</si>
  <si>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</si>
  <si>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</si>
  <si>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</si>
  <si>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</si>
  <si>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</si>
  <si>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</si>
  <si>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</si>
  <si>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</si>
  <si>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</si>
  <si>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</si>
  <si>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</si>
  <si>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</si>
  <si>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</si>
  <si>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</si>
  <si>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</si>
  <si>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</si>
  <si>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</si>
  <si>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</si>
  <si>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</si>
  <si>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</si>
  <si>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</si>
  <si>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</si>
  <si>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</si>
  <si>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</si>
  <si>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</si>
  <si>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</si>
  <si>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</si>
  <si>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</si>
  <si>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</si>
  <si>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</si>
  <si>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</si>
  <si>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</si>
  <si>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</si>
  <si>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</si>
  <si>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</si>
  <si>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</si>
  <si>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</si>
  <si>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</si>
  <si>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</si>
  <si>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</si>
  <si>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</si>
  <si>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</si>
  <si>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</si>
  <si>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</si>
  <si>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</si>
  <si>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</si>
  <si>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</si>
  <si>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</si>
  <si>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</si>
  <si>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</si>
  <si>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</si>
  <si>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</si>
  <si>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</si>
  <si>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</si>
  <si>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</si>
  <si>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</si>
  <si>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</si>
  <si>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</si>
  <si>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</si>
  <si>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</si>
  <si>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</si>
  <si>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</si>
  <si>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</si>
  <si>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</si>
  <si>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</si>
  <si>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</si>
  <si>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</si>
  <si>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</si>
  <si>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</si>
  <si>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</si>
  <si>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</si>
  <si>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</si>
  <si>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</si>
  <si>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</si>
  <si>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</si>
  <si>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</si>
  <si>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</si>
  <si>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</si>
  <si>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</si>
  <si>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</si>
  <si>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</si>
  <si>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</si>
  <si>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</si>
  <si>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</si>
  <si>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</si>
  <si>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</si>
  <si>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</si>
  <si>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</si>
  <si>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</si>
  <si>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</si>
  <si>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</si>
  <si>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</si>
  <si>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</si>
  <si>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</si>
  <si>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</si>
  <si>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</si>
  <si>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</si>
  <si>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</si>
  <si>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</si>
  <si>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</si>
  <si>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</si>
  <si>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</si>
  <si>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</si>
  <si>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</si>
  <si>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</si>
  <si>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</si>
  <si>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</si>
  <si>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</si>
  <si>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</si>
  <si>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</si>
  <si>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</si>
  <si>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</si>
  <si>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</si>
  <si>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</si>
  <si>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</si>
  <si>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</si>
  <si>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</si>
  <si>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</si>
  <si>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</si>
  <si>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</si>
  <si>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</si>
  <si>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</si>
  <si>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</si>
  <si>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</si>
  <si>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</si>
  <si>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</si>
  <si>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</si>
  <si>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</si>
  <si>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</si>
  <si>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</si>
  <si>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</si>
  <si>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</si>
  <si>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</si>
  <si>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</si>
  <si>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</si>
  <si>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</si>
  <si>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</si>
  <si>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</si>
  <si>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</si>
  <si>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</si>
  <si>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</si>
  <si>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</si>
  <si>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</si>
  <si>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</si>
  <si>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</si>
  <si>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</si>
  <si>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</si>
  <si>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</si>
  <si>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</si>
  <si>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</si>
  <si>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</si>
  <si>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</si>
  <si>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</si>
  <si>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</si>
  <si>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</si>
  <si>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</si>
  <si>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</si>
  <si>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</si>
  <si>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</si>
  <si>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</si>
  <si>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</si>
  <si>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</si>
  <si>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</si>
  <si>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</si>
  <si>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</si>
  <si>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</si>
  <si>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</si>
  <si>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</si>
  <si>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</si>
  <si>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</si>
  <si>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</si>
  <si>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</si>
  <si>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</si>
  <si>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</si>
  <si>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</si>
  <si>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</si>
  <si>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</si>
  <si>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</si>
  <si>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</si>
  <si>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</si>
  <si>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</si>
  <si>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</si>
  <si>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</si>
  <si>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</si>
  <si>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</si>
  <si>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</si>
  <si>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</si>
  <si>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</si>
  <si>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</si>
  <si>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</si>
  <si>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</si>
  <si>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</si>
  <si>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</si>
  <si>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</si>
  <si>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</si>
  <si>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</si>
  <si>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</si>
  <si>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</si>
  <si>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</si>
  <si>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</si>
  <si>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</si>
  <si>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</si>
  <si>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</si>
  <si>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</si>
  <si>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</si>
  <si>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</si>
  <si>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</si>
  <si>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</si>
  <si>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</si>
  <si>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</si>
  <si>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</si>
  <si>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</si>
  <si>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</si>
  <si>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</si>
  <si>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</si>
  <si>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</si>
  <si>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</si>
  <si>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</si>
  <si>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</si>
  <si>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</si>
  <si>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</si>
  <si>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</si>
  <si>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</si>
  <si>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</si>
  <si>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</si>
  <si>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</si>
  <si>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</si>
  <si>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</si>
  <si>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</si>
  <si>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</si>
  <si>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</si>
  <si>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</si>
  <si>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</si>
  <si>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</si>
  <si>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</si>
  <si>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</si>
  <si>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</si>
  <si>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</si>
  <si>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</si>
  <si>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</si>
  <si>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</si>
  <si>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</si>
  <si>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</si>
  <si>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</si>
  <si>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</si>
  <si>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</si>
  <si>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</si>
  <si>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</si>
  <si>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</si>
  <si>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</si>
  <si>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</si>
  <si>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</si>
  <si>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</si>
  <si>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</si>
  <si>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</si>
  <si>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</si>
  <si>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</si>
  <si>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</si>
  <si>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</si>
  <si>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</si>
  <si>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</si>
  <si>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</si>
  <si>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</si>
  <si>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</si>
  <si>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</si>
  <si>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</si>
  <si>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</si>
  <si>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</si>
  <si>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</si>
  <si>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</si>
  <si>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</si>
  <si>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</si>
  <si>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</si>
  <si>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</si>
  <si>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</si>
  <si>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</si>
  <si>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</si>
  <si>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</si>
  <si>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</si>
  <si>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</si>
  <si>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</si>
  <si>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</si>
  <si>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</si>
  <si>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</si>
  <si>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</si>
  <si>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</si>
  <si>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</si>
  <si>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</si>
  <si>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</si>
  <si>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</si>
  <si>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</si>
  <si>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</si>
  <si>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</si>
  <si>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</si>
  <si>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</si>
  <si>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</si>
  <si>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</si>
  <si>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</si>
  <si>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</si>
  <si>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</si>
  <si>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</si>
  <si>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</si>
  <si>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</si>
  <si>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</si>
  <si>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</si>
  <si>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</si>
  <si>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</si>
  <si>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</si>
  <si>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</si>
  <si>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</si>
  <si>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</si>
  <si>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</si>
  <si>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</si>
  <si>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</si>
  <si>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</si>
  <si>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</si>
  <si>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</si>
  <si>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</si>
  <si>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</si>
  <si>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</si>
  <si>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</si>
  <si>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</si>
  <si>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</si>
  <si>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</si>
  <si>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</si>
  <si>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</si>
  <si>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</si>
  <si>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</si>
  <si>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</si>
  <si>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</si>
  <si>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</si>
  <si>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</si>
  <si>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</si>
  <si>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</si>
  <si>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</si>
  <si>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</si>
  <si>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</si>
  <si>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</si>
  <si>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</si>
  <si>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</si>
  <si>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</si>
  <si>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</si>
  <si>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</si>
  <si>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</si>
  <si>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</si>
  <si>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</si>
  <si>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</si>
  <si>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</si>
  <si>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</si>
  <si>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</si>
  <si>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</si>
  <si>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</si>
  <si>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</si>
  <si>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</si>
  <si>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</si>
  <si>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</si>
  <si>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</si>
  <si>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</si>
  <si>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</si>
  <si>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</si>
  <si>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</si>
  <si>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</si>
  <si>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</si>
  <si>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</si>
  <si>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</si>
  <si>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</si>
  <si>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</si>
  <si>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</si>
  <si>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</si>
  <si>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</si>
  <si>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</si>
  <si>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</si>
  <si>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</si>
  <si>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</si>
  <si>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</si>
  <si>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</si>
  <si>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</si>
  <si>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</si>
  <si>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</si>
  <si>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</si>
  <si>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</si>
  <si>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</si>
  <si>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</si>
  <si>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</si>
  <si>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</si>
  <si>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</si>
  <si>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</si>
  <si>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</si>
  <si>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</si>
  <si>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</si>
  <si>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</si>
  <si>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</si>
  <si>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</si>
  <si>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</si>
  <si>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</si>
  <si>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</si>
  <si>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</si>
  <si>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</si>
  <si>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</si>
  <si>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</si>
  <si>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</si>
  <si>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</si>
  <si>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</si>
  <si>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</si>
  <si>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</si>
  <si>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</si>
  <si>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</si>
  <si>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</si>
  <si>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</si>
  <si>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</si>
  <si>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</si>
  <si>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</si>
  <si>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</si>
  <si>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</si>
  <si>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</si>
  <si>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</si>
  <si>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</si>
  <si>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</si>
  <si>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</si>
  <si>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</si>
  <si>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</si>
  <si>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</si>
  <si>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</si>
  <si>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</si>
  <si>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</si>
  <si>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</si>
  <si>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</si>
  <si>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</si>
  <si>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</si>
  <si>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</si>
  <si>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</si>
  <si>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</si>
  <si>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</si>
  <si>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</si>
  <si>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</si>
  <si>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</si>
  <si>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</si>
  <si>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</si>
  <si>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</si>
  <si>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</si>
  <si>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</si>
  <si>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</si>
  <si>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</si>
  <si>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</si>
  <si>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</si>
  <si>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</si>
  <si>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</si>
  <si>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</si>
  <si>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</si>
  <si>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</si>
  <si>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</si>
  <si>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</si>
  <si>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</si>
  <si>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</si>
  <si>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</si>
  <si>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</si>
  <si>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</si>
  <si>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</si>
  <si>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</si>
  <si>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</si>
  <si>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</si>
  <si>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</si>
  <si>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</si>
  <si>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</si>
  <si>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</si>
  <si>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</si>
  <si>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</si>
  <si>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</si>
  <si>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</si>
  <si>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</si>
  <si>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</si>
  <si>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</si>
  <si>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</si>
  <si>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</si>
  <si>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</si>
  <si>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</si>
  <si>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</si>
  <si>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</si>
  <si>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</si>
  <si>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</si>
  <si>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</si>
  <si>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</si>
  <si>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</si>
  <si>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</si>
  <si>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</si>
  <si>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</si>
  <si>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</si>
  <si>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</si>
  <si>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</si>
  <si>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</si>
  <si>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</si>
  <si>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</si>
  <si>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</si>
  <si>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</si>
  <si>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</si>
  <si>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</si>
  <si>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</si>
  <si>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</si>
  <si>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</si>
  <si>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</si>
  <si>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</si>
  <si>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</si>
  <si>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</si>
  <si>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</si>
  <si>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</si>
  <si>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</si>
  <si>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</si>
  <si>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</si>
  <si>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</si>
  <si>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</si>
  <si>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</si>
  <si>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</si>
  <si>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</si>
  <si>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</si>
  <si>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</si>
  <si>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</si>
  <si>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</si>
  <si>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</si>
  <si>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</si>
  <si>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</si>
  <si>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</si>
  <si>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</si>
  <si>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</si>
  <si>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</si>
  <si>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</si>
  <si>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</si>
  <si>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</si>
  <si>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</si>
  <si>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</si>
  <si>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</si>
  <si>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</si>
  <si>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</si>
  <si>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</si>
  <si>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</si>
  <si>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</si>
  <si>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</si>
  <si>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</si>
  <si>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</si>
  <si>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</si>
  <si>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</si>
  <si>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</si>
  <si>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</si>
  <si>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</si>
  <si>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</si>
  <si>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</si>
  <si>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</si>
  <si>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</si>
  <si>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</si>
  <si>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</si>
  <si>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</si>
  <si>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</si>
  <si>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</si>
  <si>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</si>
  <si>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</si>
  <si>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</si>
  <si>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</si>
  <si>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</si>
  <si>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</si>
  <si>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</si>
  <si>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</si>
  <si>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</si>
  <si>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</si>
  <si>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</si>
  <si>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</si>
  <si>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</si>
  <si>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</si>
  <si>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</si>
  <si>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</si>
  <si>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</si>
  <si>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</si>
  <si>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</si>
  <si>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</si>
  <si>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</si>
  <si>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</si>
  <si>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</si>
  <si>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</si>
  <si>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</si>
  <si>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</si>
  <si>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</si>
  <si>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</si>
  <si>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</si>
  <si>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</si>
  <si>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</si>
  <si>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</si>
  <si>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</si>
  <si>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</si>
  <si>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</si>
  <si>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</si>
  <si>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</si>
  <si>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</si>
  <si>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</si>
  <si>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</si>
  <si>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</si>
  <si>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</si>
  <si>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</si>
  <si>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</si>
  <si>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</si>
  <si>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</si>
  <si>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</si>
  <si>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</si>
  <si>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</si>
  <si>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</si>
  <si>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</si>
  <si>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</si>
  <si>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</si>
  <si>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</si>
  <si>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</si>
  <si>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</si>
  <si>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</si>
  <si>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</si>
  <si>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</si>
  <si>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</si>
  <si>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</si>
  <si>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</si>
  <si>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</si>
  <si>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</si>
  <si>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</si>
  <si>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</si>
  <si>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</si>
  <si>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</si>
  <si>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</si>
  <si>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</si>
  <si>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</si>
  <si>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</si>
  <si>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</si>
  <si>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</si>
  <si>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</si>
  <si>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</si>
  <si>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</si>
  <si>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</si>
  <si>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</si>
  <si>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</si>
  <si>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</si>
  <si>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</si>
  <si>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</si>
  <si>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</si>
  <si>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</si>
  <si>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</si>
  <si>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</si>
  <si>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</si>
  <si>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</si>
  <si>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</si>
  <si>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</si>
  <si>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</si>
  <si>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</si>
  <si>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</si>
  <si>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</si>
  <si>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</si>
  <si>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</si>
  <si>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</si>
  <si>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</si>
  <si>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</si>
  <si>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</si>
  <si>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</si>
  <si>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</si>
  <si>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</si>
  <si>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</si>
  <si>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</si>
  <si>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</si>
  <si>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</si>
  <si>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</si>
  <si>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</si>
  <si>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</si>
  <si>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</si>
  <si>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</si>
  <si>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</si>
  <si>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</si>
  <si>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</si>
  <si>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</si>
  <si>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</si>
  <si>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</si>
  <si>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</si>
  <si>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</si>
  <si>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</si>
  <si>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</si>
  <si>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</si>
  <si>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</si>
  <si>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</si>
  <si>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</si>
  <si>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</si>
  <si>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</si>
  <si>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</si>
  <si>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</si>
  <si>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</si>
  <si>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</si>
  <si>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</si>
  <si>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</si>
  <si>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</si>
  <si>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</si>
  <si>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</si>
  <si>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</si>
  <si>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</si>
  <si>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</si>
  <si>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</si>
  <si>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</si>
  <si>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</si>
  <si>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</si>
  <si>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</si>
  <si>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</si>
  <si>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</si>
  <si>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</si>
  <si>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</si>
  <si>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</si>
  <si>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</si>
  <si>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</si>
  <si>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</si>
  <si>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</si>
  <si>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</si>
  <si>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</si>
  <si>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</si>
  <si>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</si>
  <si>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</si>
  <si>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</si>
  <si>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</si>
  <si>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</si>
  <si>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</si>
  <si>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</si>
  <si>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</si>
  <si>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</si>
  <si>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</si>
  <si>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</si>
  <si>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</si>
  <si>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</si>
  <si>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</si>
  <si>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</si>
  <si>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</si>
  <si>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</si>
  <si>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</si>
  <si>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</si>
  <si>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</si>
  <si>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</si>
  <si>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</si>
  <si>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</si>
  <si>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</si>
  <si>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</si>
  <si>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</si>
  <si>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</si>
  <si>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</si>
  <si>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</si>
  <si>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</si>
  <si>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</si>
  <si>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</si>
  <si>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</si>
  <si>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</si>
  <si>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</si>
  <si>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</si>
  <si>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</si>
  <si>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</si>
  <si>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</si>
  <si>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</si>
  <si>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</si>
  <si>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</si>
  <si>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</si>
  <si>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</si>
  <si>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</si>
  <si>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</si>
  <si>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</si>
  <si>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</si>
  <si>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</si>
  <si>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</si>
  <si>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</si>
  <si>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</si>
  <si>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</si>
  <si>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</si>
  <si>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</si>
  <si>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</si>
  <si>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</si>
  <si>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</si>
  <si>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</si>
  <si>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</si>
  <si>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</si>
  <si>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</si>
  <si>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</si>
  <si>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</si>
  <si>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</si>
  <si>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</si>
  <si>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</si>
  <si>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</si>
  <si>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</si>
  <si>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</si>
  <si>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</si>
  <si>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</si>
  <si>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</si>
  <si>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</si>
  <si>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</si>
  <si>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</si>
  <si>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</si>
  <si>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</si>
  <si>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</si>
  <si>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</si>
  <si>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</si>
  <si>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</si>
  <si>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</si>
  <si>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</si>
  <si>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</si>
  <si>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</si>
  <si>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</si>
  <si>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</si>
  <si>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</si>
  <si>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</si>
  <si>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</si>
  <si>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</si>
  <si>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</si>
  <si>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</si>
  <si>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</si>
  <si>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</si>
  <si>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</si>
  <si>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</si>
  <si>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</si>
  <si>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</si>
  <si>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</si>
  <si>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</si>
  <si>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</si>
  <si>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</si>
  <si>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</si>
  <si>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</si>
  <si>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</si>
  <si>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</si>
  <si>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</si>
  <si>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</si>
  <si>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</si>
  <si>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</si>
  <si>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</si>
  <si>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</si>
  <si>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</si>
  <si>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</si>
  <si>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</si>
  <si>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</si>
  <si>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</si>
  <si>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</si>
  <si>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</si>
  <si>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</si>
  <si>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</si>
  <si>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</si>
  <si>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</si>
  <si>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</si>
  <si>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</si>
  <si>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</si>
  <si>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</si>
  <si>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</si>
  <si>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</si>
  <si>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</si>
  <si>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</si>
  <si>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</si>
  <si>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</si>
  <si>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</si>
  <si>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</si>
  <si>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</si>
  <si>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</si>
  <si>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</si>
  <si>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</si>
  <si>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</si>
  <si>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</si>
  <si>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</si>
  <si>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</si>
  <si>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</si>
  <si>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</si>
  <si>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</si>
  <si>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</si>
  <si>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</si>
  <si>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</si>
  <si>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</si>
  <si>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</si>
  <si>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</si>
  <si>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</si>
  <si>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</si>
  <si>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</si>
  <si>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</si>
  <si>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</si>
  <si>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</si>
  <si>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</si>
  <si>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</si>
  <si>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</si>
  <si>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</si>
  <si>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</si>
  <si>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</si>
  <si>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</si>
  <si>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</si>
  <si>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</si>
  <si>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</si>
  <si>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</si>
  <si>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</si>
  <si>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</si>
  <si>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</si>
  <si>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</si>
  <si>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</si>
  <si>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</si>
  <si>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</si>
  <si>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</si>
  <si>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</si>
  <si>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</si>
  <si>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</si>
  <si>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</si>
  <si>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</si>
  <si>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</si>
  <si>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</si>
  <si>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</si>
  <si>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</si>
  <si>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</si>
  <si>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</si>
  <si>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</si>
  <si>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</si>
  <si>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</si>
  <si>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</si>
  <si>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</si>
  <si>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</si>
  <si>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</si>
  <si>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</si>
  <si>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</si>
  <si>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</si>
  <si>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</si>
  <si>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</si>
  <si>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</si>
  <si>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</si>
  <si>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</si>
  <si>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</si>
  <si>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</si>
  <si>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</si>
  <si>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</si>
  <si>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</si>
  <si>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</si>
  <si>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</si>
  <si>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</si>
  <si>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</si>
  <si>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</si>
  <si>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</si>
  <si>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</si>
  <si>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</si>
  <si>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</si>
  <si>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</si>
  <si>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</si>
  <si>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</si>
  <si>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</si>
  <si>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</si>
  <si>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</si>
  <si>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</si>
  <si>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</si>
  <si>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</si>
  <si>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</si>
  <si>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</si>
  <si>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</si>
  <si>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</si>
  <si>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</si>
  <si>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</si>
  <si>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</si>
  <si>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</si>
  <si>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</si>
  <si>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</si>
  <si>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</si>
  <si>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</si>
  <si>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</si>
  <si>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</si>
  <si>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</si>
  <si>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</si>
  <si>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</si>
  <si>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</si>
  <si>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</si>
  <si>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</si>
  <si>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</si>
  <si>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</si>
  <si>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</si>
  <si>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</si>
  <si>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</si>
  <si>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</si>
  <si>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</si>
  <si>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</si>
  <si>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</si>
  <si>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</si>
  <si>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</si>
  <si>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</si>
  <si>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</si>
  <si>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</si>
  <si>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</si>
  <si>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</si>
  <si>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</si>
  <si>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</si>
  <si>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</si>
  <si>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</si>
  <si>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</si>
  <si>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</si>
  <si>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</si>
  <si>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</si>
  <si>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</si>
  <si>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</si>
  <si>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</si>
  <si>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</si>
  <si>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</si>
  <si>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</si>
  <si>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</si>
  <si>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</si>
  <si>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</si>
  <si>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</si>
  <si>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</si>
  <si>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</si>
  <si>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</si>
  <si>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</si>
  <si>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</si>
  <si>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</si>
  <si>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</si>
  <si>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</si>
  <si>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</si>
  <si>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</si>
  <si>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</si>
  <si>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</si>
  <si>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</si>
  <si>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</si>
  <si>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</si>
  <si>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</si>
  <si>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</si>
  <si>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</si>
  <si>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</si>
  <si>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</si>
  <si>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</si>
  <si>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</si>
  <si>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</si>
  <si>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</si>
  <si>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</si>
  <si>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</si>
  <si>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</si>
  <si>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</si>
  <si>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</si>
  <si>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</si>
  <si>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</si>
  <si>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</si>
  <si>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</si>
  <si>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</si>
  <si>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</si>
  <si>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</si>
  <si>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</si>
  <si>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</si>
  <si>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</si>
  <si>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</si>
  <si>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</si>
  <si>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</si>
  <si>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</si>
  <si>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</si>
  <si>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</si>
  <si>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</si>
  <si>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</si>
  <si>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</si>
  <si>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</si>
  <si>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</si>
  <si>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</si>
  <si>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</si>
  <si>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</si>
  <si>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</si>
  <si>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</si>
  <si>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</si>
  <si>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</si>
  <si>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</si>
  <si>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</si>
  <si>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</si>
  <si>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</si>
  <si>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</si>
  <si>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</si>
  <si>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</si>
  <si>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</si>
  <si>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</si>
  <si>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</si>
  <si>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</si>
  <si>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</si>
  <si>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</si>
  <si>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</si>
  <si>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</si>
  <si>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</si>
  <si>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</si>
  <si>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</si>
  <si>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</si>
  <si>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</si>
  <si>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</si>
  <si>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</si>
  <si>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</si>
  <si>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</si>
  <si>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</si>
  <si>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</si>
  <si>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</si>
  <si>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</si>
  <si>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</si>
  <si>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</si>
  <si>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</si>
  <si>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</si>
  <si>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</si>
  <si>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</si>
  <si>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</si>
  <si>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</si>
  <si>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</si>
  <si>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</si>
  <si>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</si>
  <si>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</si>
  <si>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</si>
  <si>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</si>
  <si>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</si>
  <si>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</si>
  <si>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</si>
  <si>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</si>
  <si>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</si>
  <si>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</si>
  <si>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</si>
  <si>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</si>
  <si>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</si>
  <si>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</si>
  <si>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</si>
  <si>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</si>
  <si>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</si>
  <si>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</si>
  <si>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</si>
  <si>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</si>
  <si>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</si>
  <si>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</si>
  <si>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</si>
  <si>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</si>
  <si>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</si>
  <si>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</si>
  <si>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</si>
  <si>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</si>
  <si>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</si>
  <si>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</si>
  <si>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</si>
  <si>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</si>
  <si>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</si>
  <si>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</si>
  <si>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</si>
  <si>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</si>
  <si>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</si>
  <si>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</si>
  <si>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</si>
  <si>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</si>
  <si>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</si>
  <si>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</si>
  <si>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</si>
  <si>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</si>
  <si>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</si>
  <si>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</si>
  <si>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</si>
  <si>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</si>
  <si>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</si>
  <si>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</si>
  <si>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</si>
  <si>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</si>
  <si>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</si>
  <si>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</si>
  <si>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</si>
  <si>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</si>
  <si>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</si>
  <si>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</si>
  <si>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</si>
  <si>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</si>
  <si>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</si>
  <si>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</si>
  <si>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</si>
  <si>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</si>
  <si>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</si>
  <si>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</si>
  <si>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</si>
  <si>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</si>
  <si>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</si>
  <si>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</si>
  <si>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</si>
  <si>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</si>
  <si>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</si>
  <si>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</si>
  <si>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</si>
  <si>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</si>
  <si>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</si>
  <si>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</si>
  <si>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</si>
  <si>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</si>
  <si>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</si>
  <si>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</si>
  <si>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</si>
  <si>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</si>
  <si>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</si>
  <si>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</si>
  <si>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</si>
  <si>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</si>
  <si>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</si>
  <si>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</si>
  <si>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</si>
  <si>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</si>
  <si>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</si>
  <si>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</si>
  <si>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</si>
  <si>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</si>
  <si>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</si>
  <si>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</si>
  <si>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</si>
  <si>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</si>
  <si>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</si>
  <si>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</si>
  <si>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</si>
  <si>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</si>
  <si>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</si>
  <si>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</si>
  <si>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</si>
  <si>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</si>
  <si>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</si>
  <si>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</si>
  <si>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</si>
  <si>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</si>
  <si>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</si>
  <si>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</si>
  <si>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</si>
  <si>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</si>
  <si>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</si>
  <si>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</si>
  <si>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</si>
  <si>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</si>
  <si>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</si>
  <si>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</si>
  <si>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</si>
  <si>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</si>
  <si>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</si>
  <si>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</si>
  <si>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</si>
  <si>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</si>
  <si>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</si>
  <si>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</si>
  <si>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</si>
  <si>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</si>
  <si>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</si>
  <si>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</si>
  <si>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</si>
  <si>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</si>
  <si>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</si>
  <si>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</si>
  <si>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</si>
  <si>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</si>
  <si>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</si>
  <si>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</si>
  <si>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</si>
  <si>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</si>
  <si>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</si>
  <si>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</si>
  <si>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</si>
  <si>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</si>
  <si>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</si>
  <si>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</si>
  <si>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</si>
  <si>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</si>
  <si>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</si>
  <si>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</si>
  <si>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</si>
  <si>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</si>
  <si>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</si>
  <si>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</si>
  <si>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</si>
  <si>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</si>
  <si>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</si>
  <si>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</si>
  <si>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</si>
  <si>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</si>
  <si>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</si>
  <si>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</si>
  <si>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</si>
  <si>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</si>
  <si>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</si>
  <si>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</si>
  <si>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</si>
  <si>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</si>
  <si>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</si>
  <si>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</si>
  <si>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</si>
  <si>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</si>
  <si>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</si>
  <si>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</si>
  <si>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</si>
  <si>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</si>
  <si>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</si>
  <si>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</si>
  <si>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</si>
  <si>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</si>
  <si>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</si>
  <si>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</si>
  <si>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</si>
  <si>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</si>
  <si>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</si>
  <si>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</si>
  <si>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</si>
  <si>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</si>
  <si>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</si>
  <si>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</si>
  <si>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</si>
  <si>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</si>
  <si>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</si>
  <si>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</si>
  <si>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</si>
  <si>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</si>
  <si>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</si>
  <si>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</si>
  <si>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</si>
  <si>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</si>
  <si>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</si>
  <si>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</si>
  <si>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</si>
  <si>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</si>
  <si>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</si>
  <si>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</si>
  <si>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</si>
  <si>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</si>
  <si>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</si>
  <si>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</si>
  <si>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</si>
  <si>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</si>
  <si>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</si>
  <si>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</si>
  <si>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</si>
  <si>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</si>
  <si>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</si>
  <si>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</si>
  <si>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</si>
  <si>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</si>
  <si>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</si>
  <si>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</si>
  <si>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</si>
  <si>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</si>
  <si>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</si>
  <si>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</si>
  <si>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</si>
  <si>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</si>
  <si>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</si>
  <si>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</si>
  <si>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</si>
  <si>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</si>
  <si>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</si>
  <si>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</si>
  <si>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</si>
  <si>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</si>
  <si>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</si>
  <si>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</si>
  <si>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</si>
  <si>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</si>
  <si>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</si>
  <si>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</si>
  <si>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</si>
  <si>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</si>
  <si>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</si>
  <si>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</si>
  <si>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</si>
  <si>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</si>
  <si>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</si>
  <si>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</si>
  <si>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</si>
  <si>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</si>
  <si>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</si>
  <si>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</si>
  <si>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</si>
  <si>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</si>
  <si>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</si>
  <si>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</si>
  <si>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</si>
  <si>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</si>
  <si>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</si>
  <si>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</si>
  <si>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</si>
  <si>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</si>
  <si>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</si>
  <si>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</si>
  <si>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</si>
  <si>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</si>
  <si>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</si>
  <si>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</si>
  <si>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</si>
  <si>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</si>
  <si>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</si>
  <si>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</si>
  <si>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</si>
  <si>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</si>
  <si>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</si>
  <si>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</si>
  <si>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</si>
  <si>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</si>
  <si>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</si>
  <si>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</si>
  <si>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</si>
  <si>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</si>
  <si>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</si>
  <si>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</si>
  <si>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</si>
  <si>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</si>
  <si>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</si>
  <si>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</si>
  <si>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</si>
  <si>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</si>
  <si>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</si>
  <si>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</si>
  <si>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</si>
  <si>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</si>
  <si>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</si>
  <si>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</si>
  <si>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</si>
  <si>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</si>
  <si>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</si>
  <si>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</si>
  <si>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</si>
  <si>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</si>
  <si>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</si>
  <si>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</si>
  <si>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</si>
  <si>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</si>
  <si>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</si>
  <si>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</si>
  <si>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</si>
  <si>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</si>
  <si>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</si>
  <si>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</si>
  <si>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</si>
  <si>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</si>
  <si>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</si>
  <si>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</si>
  <si>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</si>
  <si>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</si>
  <si>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</si>
  <si>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</si>
  <si>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</si>
  <si>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</si>
  <si>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</si>
  <si>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</si>
  <si>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</si>
  <si>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</si>
  <si>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</si>
  <si>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</si>
  <si>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</si>
  <si>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</si>
  <si>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</si>
  <si>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</si>
  <si>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</si>
  <si>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</si>
  <si>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</si>
  <si>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</si>
  <si>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</si>
  <si>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</si>
  <si>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</si>
  <si>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</si>
  <si>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</si>
  <si>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</si>
  <si>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</si>
  <si>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</si>
  <si>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</si>
  <si>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</si>
  <si>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</si>
  <si>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</si>
  <si>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</si>
  <si>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</si>
  <si>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</si>
  <si>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</si>
  <si>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</si>
  <si>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</si>
  <si>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</si>
  <si>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</si>
  <si>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</si>
  <si>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</si>
  <si>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</si>
  <si>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</si>
  <si>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</si>
  <si>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</si>
  <si>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</si>
  <si>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</si>
  <si>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</si>
  <si>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</si>
  <si>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</si>
  <si>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</si>
  <si>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</si>
  <si>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</si>
  <si>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</si>
  <si>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</si>
  <si>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</si>
  <si>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</si>
  <si>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</si>
  <si>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</si>
  <si>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</si>
  <si>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</si>
  <si>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</si>
  <si>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</si>
  <si>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</si>
  <si>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</si>
  <si>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</si>
  <si>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</si>
  <si>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</si>
  <si>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</si>
  <si>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</si>
  <si>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</si>
  <si>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</si>
  <si>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</si>
  <si>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</si>
  <si>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</si>
  <si>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</si>
  <si>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</si>
  <si>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</si>
  <si>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</si>
  <si>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</si>
  <si>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</si>
  <si>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</si>
  <si>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</si>
  <si>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</si>
  <si>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</si>
  <si>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</si>
  <si>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</si>
  <si>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</si>
  <si>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</si>
  <si>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</si>
  <si>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</si>
  <si>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</si>
  <si>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</si>
  <si>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</si>
  <si>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</si>
  <si>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</si>
  <si>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</si>
  <si>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</si>
  <si>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</si>
  <si>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</si>
  <si>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</si>
  <si>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</si>
  <si>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</si>
  <si>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</si>
  <si>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</si>
  <si>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</si>
  <si>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</si>
  <si>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</si>
  <si>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</si>
  <si>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</si>
  <si>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</si>
  <si>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</si>
  <si>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</si>
  <si>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</si>
  <si>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</si>
  <si>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</si>
  <si>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</si>
  <si>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</si>
  <si>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</si>
  <si>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</si>
  <si>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</si>
  <si>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</si>
  <si>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</si>
  <si>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</si>
  <si>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</si>
  <si>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</si>
  <si>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</si>
  <si>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</si>
  <si>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</si>
  <si>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</si>
  <si>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</si>
  <si>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</si>
  <si>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</si>
  <si>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</si>
  <si>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</si>
  <si>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</si>
  <si>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</si>
  <si>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</si>
  <si>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</si>
  <si>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</si>
  <si>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</si>
  <si>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</si>
  <si>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</si>
  <si>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</si>
  <si>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</si>
  <si>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</si>
  <si>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</si>
  <si>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</si>
  <si>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</si>
  <si>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</si>
  <si>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</si>
  <si>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</si>
  <si>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</si>
  <si>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</si>
  <si>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</si>
  <si>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</si>
  <si>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</si>
  <si>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</si>
  <si>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</si>
  <si>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</si>
  <si>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</si>
  <si>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</si>
  <si>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</si>
  <si>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</si>
  <si>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</si>
  <si>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</si>
  <si>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</si>
  <si>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</si>
  <si>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</si>
  <si>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</si>
  <si>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</si>
  <si>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</si>
  <si>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</si>
  <si>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</si>
  <si>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</si>
  <si>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</si>
  <si>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</si>
  <si>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</si>
  <si>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</si>
  <si>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</si>
  <si>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</si>
  <si>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</si>
  <si>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</si>
  <si>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</si>
  <si>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</si>
  <si>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</si>
  <si>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</si>
  <si>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</si>
  <si>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</si>
  <si>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</si>
  <si>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</si>
  <si>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</si>
  <si>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</si>
  <si>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</si>
  <si>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</si>
  <si>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</si>
  <si>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</si>
  <si>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</si>
  <si>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</si>
  <si>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</si>
  <si>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</si>
  <si>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</si>
  <si>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</si>
  <si>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</si>
  <si>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</si>
  <si>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</si>
  <si>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</si>
  <si>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</si>
  <si>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</si>
  <si>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</si>
  <si>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</si>
  <si>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</si>
  <si>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</si>
  <si>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</si>
  <si>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</si>
  <si>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</si>
  <si>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</si>
  <si>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</si>
  <si>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</si>
  <si>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</si>
  <si>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</si>
  <si>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</si>
  <si>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</si>
  <si>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</si>
  <si>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</si>
  <si>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</si>
  <si>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</si>
  <si>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</si>
  <si>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</si>
  <si>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</si>
  <si>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</si>
  <si>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</si>
  <si>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</si>
  <si>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</si>
  <si>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</si>
  <si>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</si>
  <si>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</si>
  <si>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</si>
  <si>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</si>
  <si>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</si>
  <si>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</si>
  <si>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</si>
  <si>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</si>
  <si>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</si>
  <si>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</si>
  <si>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</si>
  <si>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</si>
  <si>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</si>
  <si>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</si>
  <si>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</si>
  <si>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</si>
  <si>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</si>
  <si>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</si>
  <si>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</si>
  <si>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</si>
  <si>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</si>
  <si>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</si>
  <si>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</si>
  <si>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</si>
  <si>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</si>
  <si>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</si>
  <si>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</si>
  <si>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</si>
  <si>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</si>
  <si>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</si>
  <si>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</si>
  <si>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</si>
  <si>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</si>
  <si>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</si>
  <si>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</si>
  <si>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</si>
  <si>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</si>
  <si>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</si>
  <si>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</si>
  <si>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</si>
  <si>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</si>
  <si>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</si>
  <si>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</si>
  <si>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</si>
  <si>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</si>
  <si>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</si>
  <si>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</si>
  <si>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</si>
  <si>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</si>
  <si>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</si>
  <si>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</si>
  <si>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</si>
  <si>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</si>
  <si>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</si>
  <si>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</si>
  <si>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</si>
  <si>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</si>
  <si>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</si>
  <si>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</si>
  <si>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</si>
  <si>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</si>
  <si>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</si>
  <si>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</si>
  <si>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</si>
  <si>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</si>
  <si>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</si>
  <si>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</si>
  <si>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</si>
  <si>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</si>
  <si>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</si>
  <si>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</si>
  <si>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</si>
  <si>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</si>
  <si>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</si>
  <si>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</si>
  <si>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</si>
  <si>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</si>
  <si>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</si>
  <si>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</si>
  <si>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</si>
  <si>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</si>
  <si>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</si>
  <si>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</si>
  <si>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</si>
  <si>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</si>
  <si>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</si>
  <si>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</si>
  <si>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</si>
  <si>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</si>
  <si>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</si>
  <si>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</si>
  <si>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</si>
  <si>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</si>
  <si>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</si>
  <si>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</si>
  <si>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</si>
  <si>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</si>
  <si>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</si>
  <si>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</si>
  <si>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</si>
  <si>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</si>
  <si>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</si>
  <si>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</si>
  <si>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</si>
  <si>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</si>
  <si>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</si>
  <si>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</si>
  <si>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</si>
  <si>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</si>
  <si>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</si>
  <si>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</si>
  <si>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</si>
  <si>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</si>
  <si>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</si>
  <si>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</si>
  <si>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</si>
  <si>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</si>
  <si>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</si>
  <si>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</si>
  <si>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</si>
  <si>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</si>
  <si>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</si>
  <si>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</si>
  <si>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</si>
  <si>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</si>
  <si>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</si>
  <si>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</si>
  <si>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</si>
  <si>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</si>
  <si>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</si>
  <si>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</si>
  <si>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</si>
  <si>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</si>
  <si>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</si>
  <si>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</si>
  <si>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</si>
  <si>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</si>
  <si>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</si>
  <si>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</si>
  <si>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</si>
  <si>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</si>
  <si>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</si>
  <si>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</si>
  <si>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</si>
  <si>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</si>
  <si>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</si>
  <si>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</si>
  <si>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</si>
  <si>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</si>
  <si>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</si>
  <si>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</si>
  <si>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</si>
  <si>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</si>
  <si>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</si>
  <si>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</si>
  <si>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</si>
  <si>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</si>
  <si>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</si>
  <si>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</si>
  <si>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</si>
  <si>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</si>
  <si>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</si>
  <si>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</si>
  <si>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</si>
  <si>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</si>
  <si>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</si>
  <si>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</si>
  <si>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</si>
  <si>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</si>
  <si>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</si>
  <si>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</si>
  <si>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</si>
  <si>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</si>
  <si>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</si>
  <si>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</si>
  <si>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</si>
  <si>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</si>
  <si>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</si>
  <si>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</si>
  <si>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</si>
  <si>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</si>
  <si>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</si>
  <si>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</si>
  <si>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</si>
  <si>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</si>
  <si>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</si>
  <si>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</si>
  <si>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</si>
  <si>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</si>
  <si>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</si>
  <si>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</si>
  <si>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</si>
  <si>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</si>
  <si>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</si>
  <si>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</si>
  <si>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</si>
  <si>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</si>
  <si>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</si>
  <si>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</si>
  <si>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</si>
  <si>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</si>
  <si>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</si>
  <si>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</si>
  <si>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</si>
  <si>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</si>
  <si>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</si>
  <si>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</si>
  <si>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</si>
  <si>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</si>
  <si>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</si>
  <si>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</si>
  <si>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</si>
  <si>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</si>
  <si>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</si>
  <si>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</si>
  <si>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</si>
  <si>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</si>
  <si>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</si>
  <si>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</si>
  <si>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</si>
  <si>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</si>
  <si>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</si>
  <si>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</si>
  <si>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</si>
  <si>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</si>
  <si>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</si>
  <si>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</si>
  <si>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</si>
  <si>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</si>
  <si>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</si>
  <si>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</si>
  <si>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</si>
  <si>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</si>
  <si>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</si>
  <si>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</si>
  <si>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</si>
  <si>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</si>
  <si>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</si>
  <si>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</si>
  <si>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</si>
  <si>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</si>
  <si>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</si>
  <si>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</si>
  <si>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</si>
  <si>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</si>
  <si>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</si>
  <si>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</si>
  <si>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</si>
  <si>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</si>
  <si>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</si>
  <si>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</si>
  <si>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</si>
  <si>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</si>
  <si>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</si>
  <si>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</si>
  <si>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</si>
  <si>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</si>
  <si>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</si>
  <si>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</si>
  <si>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</si>
  <si>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</si>
  <si>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</si>
  <si>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</si>
  <si>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</si>
  <si>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</si>
  <si>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</si>
  <si>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</si>
  <si>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</si>
  <si>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</si>
  <si>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</si>
  <si>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</si>
  <si>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</si>
  <si>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</si>
  <si>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</si>
  <si>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</si>
  <si>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</si>
  <si>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</si>
  <si>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</si>
  <si>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</si>
  <si>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</si>
  <si>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</si>
  <si>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</si>
  <si>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</si>
  <si>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</si>
  <si>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</si>
  <si>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</si>
  <si>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</si>
  <si>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</si>
  <si>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</si>
  <si>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</si>
  <si>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</si>
  <si>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</si>
  <si>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</si>
  <si>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</si>
  <si>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</si>
  <si>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</si>
  <si>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</si>
  <si>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</si>
  <si>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</si>
  <si>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</si>
  <si>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</si>
  <si>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</si>
  <si>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</si>
  <si>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</si>
  <si>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</si>
  <si>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</si>
  <si>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</si>
  <si>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</si>
  <si>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</si>
  <si>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</si>
  <si>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</si>
  <si>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</si>
  <si>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</si>
  <si>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</si>
  <si>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</si>
  <si>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</si>
  <si>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</si>
  <si>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</si>
  <si>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</si>
  <si>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</si>
  <si>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</si>
  <si>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</si>
  <si>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</si>
  <si>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</si>
  <si>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</si>
  <si>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</si>
  <si>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</si>
  <si>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</si>
  <si>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</si>
  <si>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</si>
  <si>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</si>
  <si>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</si>
  <si>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</si>
  <si>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</si>
  <si>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</si>
  <si>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</si>
  <si>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</si>
  <si>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</si>
  <si>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</si>
  <si>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</si>
  <si>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</si>
  <si>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</si>
  <si>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</si>
  <si>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</si>
  <si>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</si>
  <si>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</si>
  <si>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</si>
  <si>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</si>
  <si>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</si>
  <si>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</si>
  <si>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</si>
  <si>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</si>
  <si>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</si>
  <si>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</si>
  <si>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</si>
  <si>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</si>
  <si>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</si>
  <si>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</si>
  <si>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</si>
  <si>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</si>
  <si>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</si>
  <si>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</si>
  <si>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</si>
  <si>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</si>
  <si>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</si>
  <si>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</si>
  <si>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</si>
  <si>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</si>
  <si>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</si>
  <si>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</si>
  <si>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</si>
  <si>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</si>
  <si>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</si>
  <si>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</si>
  <si>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</si>
  <si>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</si>
  <si>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</si>
  <si>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</si>
  <si>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</si>
  <si>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</si>
  <si>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</si>
  <si>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</si>
  <si>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</si>
  <si>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</si>
  <si>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</si>
  <si>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</si>
  <si>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</si>
  <si>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</si>
  <si>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</si>
  <si>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</si>
  <si>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</si>
  <si>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</si>
  <si>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</si>
  <si>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</si>
  <si>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</si>
  <si>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</si>
  <si>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</si>
  <si>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</si>
  <si>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</si>
  <si>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</si>
  <si>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</si>
  <si>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</si>
  <si>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</si>
  <si>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</si>
  <si>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</si>
  <si>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</si>
  <si>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</si>
  <si>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</si>
  <si>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</si>
  <si>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</si>
  <si>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</si>
  <si>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</si>
  <si>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</si>
  <si>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</si>
  <si>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</si>
  <si>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</si>
  <si>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</si>
  <si>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</si>
  <si>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</si>
  <si>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</si>
  <si>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</si>
  <si>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</si>
  <si>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</si>
  <si>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</si>
  <si>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</si>
  <si>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</si>
  <si>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</si>
  <si>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</si>
  <si>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</si>
  <si>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</si>
  <si>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</si>
  <si>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</si>
  <si>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</si>
  <si>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</si>
  <si>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</si>
  <si>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</si>
  <si>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</si>
  <si>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</si>
  <si>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</si>
  <si>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</si>
  <si>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</si>
  <si>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</si>
  <si>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</si>
  <si>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</si>
  <si>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</si>
  <si>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</si>
  <si>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</si>
  <si>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</si>
  <si>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</si>
  <si>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</si>
  <si>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</si>
  <si>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</si>
  <si>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</si>
  <si>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</si>
  <si>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</si>
  <si>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</si>
  <si>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</si>
  <si>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</si>
  <si>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</si>
  <si>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</si>
  <si>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</si>
  <si>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</si>
  <si>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</si>
  <si>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</si>
  <si>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</si>
  <si>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</si>
  <si>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</si>
  <si>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</si>
  <si>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</si>
  <si>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</si>
  <si>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</si>
  <si>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</si>
  <si>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</si>
  <si>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</si>
  <si>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</si>
  <si>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</si>
  <si>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</si>
  <si>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</si>
  <si>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</si>
  <si>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</si>
  <si>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</si>
  <si>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</si>
  <si>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</si>
  <si>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</si>
  <si>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</si>
  <si>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</si>
  <si>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</si>
  <si>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</si>
  <si>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</si>
  <si>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</si>
  <si>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</si>
  <si>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</si>
  <si>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</si>
  <si>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</si>
  <si>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</si>
  <si>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</si>
  <si>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</si>
  <si>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</si>
  <si>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</si>
  <si>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</si>
  <si>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</si>
  <si>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</si>
  <si>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</si>
  <si>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</si>
  <si>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</si>
  <si>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</si>
  <si>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</si>
  <si>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</si>
  <si>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</si>
  <si>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</si>
  <si>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</si>
  <si>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</si>
  <si>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</si>
  <si>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</si>
  <si>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</si>
  <si>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</si>
  <si>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</si>
  <si>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</si>
  <si>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</si>
  <si>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</si>
  <si>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</si>
  <si>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</si>
  <si>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</si>
  <si>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</si>
  <si>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</si>
  <si>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</si>
  <si>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</si>
  <si>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</si>
  <si>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</si>
  <si>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</si>
  <si>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</si>
  <si>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</si>
  <si>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</si>
  <si>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</si>
  <si>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</si>
  <si>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</si>
  <si>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</si>
  <si>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</si>
  <si>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</si>
  <si>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</si>
  <si>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</si>
  <si>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</si>
  <si>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</si>
  <si>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</si>
  <si>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</si>
  <si>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</si>
  <si>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</si>
  <si>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</si>
  <si>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</si>
  <si>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</si>
  <si>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</si>
  <si>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</si>
  <si>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</si>
  <si>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</si>
  <si>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</si>
  <si>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</si>
  <si>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</si>
  <si>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</si>
  <si>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</si>
  <si>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</si>
  <si>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</si>
  <si>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</si>
  <si>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</si>
  <si>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</si>
  <si>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</si>
  <si>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</si>
  <si>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</si>
  <si>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</si>
  <si>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</si>
  <si>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</si>
  <si>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</si>
  <si>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</si>
  <si>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</si>
  <si>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</si>
  <si>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</si>
  <si>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</si>
  <si>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</si>
  <si>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</si>
  <si>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</si>
  <si>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</si>
  <si>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</si>
  <si>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</si>
  <si>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</si>
  <si>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</si>
  <si>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</si>
  <si>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</si>
  <si>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</si>
  <si>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</si>
  <si>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</si>
  <si>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</si>
  <si>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</si>
  <si>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</si>
  <si>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</si>
  <si>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</si>
  <si>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</si>
  <si>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</si>
  <si>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</si>
  <si>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</si>
  <si>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</si>
  <si>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</si>
  <si>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</si>
  <si>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</si>
  <si>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</si>
  <si>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</si>
  <si>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</si>
  <si>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</si>
  <si>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</si>
  <si>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</si>
  <si>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</si>
  <si>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</si>
  <si>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</si>
  <si>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</si>
  <si>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</si>
  <si>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</si>
  <si>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</si>
  <si>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</si>
  <si>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</si>
  <si>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</si>
  <si>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</si>
  <si>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</si>
  <si>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</si>
  <si>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</si>
  <si>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</si>
  <si>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</si>
  <si>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</si>
  <si>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</si>
  <si>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</si>
  <si>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</si>
  <si>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</si>
  <si>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</si>
  <si>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</si>
  <si>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</si>
  <si>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</si>
  <si>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</si>
  <si>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</si>
  <si>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</si>
  <si>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</si>
  <si>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</si>
  <si>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</si>
  <si>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</si>
  <si>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</si>
  <si>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</si>
  <si>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</si>
  <si>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</si>
  <si>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</si>
  <si>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</si>
  <si>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</si>
  <si>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</si>
  <si>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</si>
  <si>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</si>
  <si>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</si>
  <si>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</si>
  <si>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</si>
  <si>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</si>
  <si>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</si>
  <si>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</si>
  <si>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</si>
  <si>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</si>
  <si>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</si>
  <si>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</si>
  <si>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</si>
  <si>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</si>
  <si>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</si>
  <si>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</si>
  <si>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</si>
  <si>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</si>
  <si>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</si>
  <si>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</si>
  <si>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</si>
  <si>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</si>
  <si>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</si>
  <si>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</si>
  <si>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</si>
  <si>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</si>
  <si>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</si>
  <si>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</si>
  <si>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</si>
  <si>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</si>
  <si>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</si>
  <si>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</si>
  <si>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</si>
  <si>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</si>
  <si>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</si>
  <si>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</si>
  <si>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</si>
  <si>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</si>
  <si>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</si>
  <si>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</si>
  <si>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</si>
  <si>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</si>
  <si>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</si>
  <si>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</si>
  <si>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</si>
  <si>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</si>
  <si>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</si>
  <si>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</si>
  <si>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</si>
  <si>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</si>
  <si>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</si>
  <si>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</si>
  <si>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</si>
  <si>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</si>
  <si>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</si>
  <si>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</si>
  <si>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</si>
  <si>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</si>
  <si>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</si>
  <si>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</si>
  <si>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</si>
  <si>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</si>
  <si>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</si>
  <si>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</si>
  <si>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</si>
  <si>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</si>
  <si>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</si>
  <si>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</si>
  <si>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</si>
  <si>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</si>
  <si>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</si>
  <si>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</si>
  <si>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</si>
  <si>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</si>
  <si>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</si>
  <si>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</si>
  <si>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</si>
  <si>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</si>
  <si>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</si>
  <si>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</si>
  <si>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</si>
  <si>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</si>
  <si>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</si>
  <si>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</si>
  <si>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</si>
  <si>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</si>
  <si>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</si>
  <si>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</si>
  <si>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</si>
  <si>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</si>
  <si>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</si>
  <si>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</si>
  <si>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</si>
  <si>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</si>
  <si>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</si>
  <si>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</si>
  <si>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</si>
  <si>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</si>
  <si>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</si>
  <si>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</si>
  <si>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</si>
  <si>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</si>
  <si>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</si>
  <si>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</si>
  <si>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</si>
  <si>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</si>
  <si>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</si>
  <si>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</si>
  <si>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</si>
  <si>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</si>
  <si>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</si>
  <si>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</si>
  <si>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</si>
  <si>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</si>
  <si>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</si>
  <si>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</si>
  <si>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</si>
  <si>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</si>
  <si>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</si>
  <si>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</si>
  <si>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</si>
  <si>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</si>
  <si>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</si>
  <si>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</si>
  <si>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</si>
  <si>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</si>
  <si>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</si>
  <si>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</si>
  <si>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</si>
  <si>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</si>
  <si>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</si>
  <si>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</si>
  <si>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</si>
  <si>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</si>
  <si>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</si>
  <si>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</si>
  <si>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</si>
  <si>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</si>
  <si>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</si>
  <si>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</si>
  <si>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</si>
  <si>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</si>
  <si>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</si>
  <si>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</si>
  <si>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</si>
  <si>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</si>
  <si>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</si>
  <si>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</si>
  <si>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</si>
  <si>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</si>
  <si>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</si>
  <si>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</si>
  <si>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</si>
  <si>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</si>
  <si>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</si>
  <si>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</si>
  <si>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</si>
  <si>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</si>
  <si>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</si>
  <si>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</si>
  <si>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</si>
  <si>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</si>
  <si>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</si>
  <si>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</si>
  <si>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</si>
  <si>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</si>
  <si>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</si>
  <si>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</si>
  <si>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</si>
  <si>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</si>
  <si>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</si>
  <si>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</si>
  <si>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</si>
  <si>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</si>
  <si>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</si>
  <si>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</si>
  <si>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</si>
  <si>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</si>
  <si>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</si>
  <si>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</si>
  <si>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</si>
  <si>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</si>
  <si>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</si>
  <si>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</si>
  <si>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</si>
  <si>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</si>
  <si>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</si>
  <si>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</si>
  <si>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</si>
  <si>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</si>
  <si>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</si>
  <si>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</si>
  <si>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</si>
  <si>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</si>
  <si>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</si>
  <si>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</si>
  <si>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</si>
  <si>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</si>
  <si>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</si>
  <si>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</si>
  <si>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</si>
  <si>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</si>
  <si>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</si>
  <si>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</si>
  <si>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</si>
  <si>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</si>
  <si>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</si>
  <si>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</si>
  <si>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</si>
  <si>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</si>
  <si>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</si>
  <si>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</si>
  <si>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</si>
  <si>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</si>
  <si>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</si>
  <si>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</si>
  <si>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</si>
  <si>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</si>
  <si>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</si>
  <si>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</si>
  <si>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</si>
  <si>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</si>
  <si>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</si>
  <si>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</si>
  <si>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</si>
  <si>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</si>
  <si>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</si>
  <si>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</si>
  <si>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</si>
  <si>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</si>
  <si>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</si>
  <si>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</si>
  <si>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</si>
  <si>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</si>
  <si>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</si>
  <si>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</si>
  <si>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</si>
  <si>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</si>
  <si>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</si>
  <si>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</si>
  <si>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</si>
  <si>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</si>
  <si>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</si>
  <si>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</si>
  <si>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</si>
  <si>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</si>
  <si>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</si>
  <si>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</si>
  <si>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</si>
  <si>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</si>
  <si>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</si>
  <si>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</si>
  <si>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</si>
  <si>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</si>
  <si>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</si>
  <si>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</si>
  <si>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</si>
  <si>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</si>
  <si>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</si>
  <si>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</si>
  <si>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</si>
  <si>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</si>
  <si>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</si>
  <si>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</si>
  <si>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</si>
  <si>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</si>
  <si>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</si>
  <si>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</si>
  <si>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</si>
  <si>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</si>
  <si>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</si>
  <si>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</si>
  <si>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</si>
  <si>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</si>
  <si>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</si>
  <si>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</si>
  <si>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</si>
  <si>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</si>
  <si>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</si>
  <si>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</si>
  <si>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</si>
  <si>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</si>
  <si>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</si>
  <si>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</si>
  <si>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</si>
  <si>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</si>
  <si>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</si>
  <si>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</si>
  <si>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</si>
  <si>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</si>
  <si>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</si>
  <si>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</si>
  <si>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</si>
  <si>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</si>
  <si>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</si>
  <si>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</si>
  <si>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</si>
  <si>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</si>
  <si>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</si>
  <si>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</si>
  <si>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</si>
  <si>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</si>
  <si>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</si>
  <si>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</si>
  <si>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</si>
  <si>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</si>
  <si>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</si>
  <si>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</si>
  <si>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</si>
  <si>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</si>
  <si>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</si>
  <si>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</si>
  <si>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</si>
  <si>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</si>
  <si>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</si>
  <si>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</si>
  <si>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</si>
  <si>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</si>
  <si>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</si>
  <si>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</si>
  <si>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</si>
  <si>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</si>
  <si>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</si>
  <si>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</si>
  <si>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</si>
  <si>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</si>
  <si>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</si>
  <si>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</si>
  <si>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</si>
  <si>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</si>
  <si>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</si>
  <si>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</si>
  <si>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</si>
  <si>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</si>
  <si>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</si>
  <si>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</si>
  <si>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</si>
  <si>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</si>
  <si>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</si>
  <si>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</si>
  <si>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</si>
  <si>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</si>
  <si>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</si>
  <si>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</si>
  <si>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</si>
  <si>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</si>
  <si>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</si>
  <si>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</si>
  <si>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</si>
  <si>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</si>
  <si>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</si>
  <si>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</si>
  <si>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</si>
  <si>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</si>
  <si>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</si>
  <si>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</si>
  <si>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</si>
  <si>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</si>
  <si>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</si>
  <si>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</si>
  <si>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</si>
  <si>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</si>
  <si>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</si>
  <si>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</si>
  <si>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</si>
  <si>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</si>
  <si>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</si>
  <si>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</si>
  <si>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</si>
  <si>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</si>
  <si>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</si>
  <si>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</si>
  <si>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</si>
  <si>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</si>
  <si>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</si>
  <si>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</si>
  <si>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</si>
  <si>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</si>
  <si>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</si>
  <si>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</si>
  <si>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</si>
  <si>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</si>
  <si>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</si>
  <si>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</si>
  <si>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</si>
  <si>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</si>
  <si>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</si>
  <si>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</si>
  <si>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</si>
  <si>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</si>
  <si>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</si>
  <si>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</si>
  <si>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</si>
  <si>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</si>
  <si>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</si>
  <si>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</si>
  <si>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</si>
  <si>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</si>
  <si>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</si>
  <si>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</si>
  <si>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</si>
  <si>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</si>
  <si>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</si>
  <si>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</si>
  <si>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</si>
  <si>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</si>
  <si>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</si>
  <si>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</si>
  <si>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</si>
  <si>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</si>
  <si>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</si>
  <si>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</si>
  <si>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</si>
  <si>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</si>
  <si>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</si>
  <si>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</si>
  <si>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</si>
  <si>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</si>
  <si>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</si>
  <si>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</si>
  <si>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</si>
  <si>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</si>
  <si>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</si>
  <si>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</si>
  <si>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</si>
  <si>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</si>
  <si>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</si>
  <si>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</si>
  <si>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</si>
  <si>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</si>
  <si>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</si>
  <si>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</si>
  <si>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</si>
  <si>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</si>
  <si>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</si>
  <si>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</si>
  <si>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</si>
  <si>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</si>
  <si>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</si>
  <si>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</si>
  <si>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</si>
  <si>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</si>
  <si>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</si>
  <si>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</si>
  <si>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</si>
  <si>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</si>
  <si>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</si>
  <si>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</si>
  <si>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</si>
  <si>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</si>
  <si>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</si>
  <si>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</si>
  <si>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</si>
  <si>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</si>
  <si>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</si>
  <si>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</si>
  <si>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</si>
  <si>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</si>
  <si>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</si>
  <si>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</si>
  <si>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</si>
  <si>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</si>
  <si>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</si>
  <si>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</si>
  <si>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</si>
  <si>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</si>
  <si>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</si>
  <si>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</si>
  <si>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</si>
  <si>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</si>
  <si>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</si>
  <si>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</si>
  <si>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</si>
  <si>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</si>
  <si>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</si>
  <si>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</si>
  <si>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</si>
  <si>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</si>
  <si>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</si>
  <si>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</si>
  <si>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</si>
  <si>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</si>
  <si>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</si>
  <si>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</si>
  <si>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</si>
  <si>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</si>
  <si>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</si>
  <si>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</si>
  <si>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</si>
  <si>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</si>
  <si>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</si>
  <si>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</si>
  <si>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</si>
  <si>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</si>
  <si>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</si>
  <si>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</si>
  <si>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</si>
  <si>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</si>
  <si>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</si>
  <si>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</si>
  <si>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</si>
  <si>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</si>
  <si>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</si>
  <si>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</si>
  <si>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</si>
  <si>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</si>
  <si>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</si>
  <si>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</si>
  <si>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</si>
  <si>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</si>
  <si>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</si>
  <si>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</si>
  <si>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</si>
  <si>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</si>
  <si>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</si>
  <si>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</si>
  <si>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</si>
  <si>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</si>
  <si>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</si>
  <si>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</si>
  <si>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</si>
  <si>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</si>
  <si>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</si>
  <si>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</si>
  <si>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</si>
  <si>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</si>
  <si>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</si>
  <si>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</si>
  <si>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</si>
  <si>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</si>
  <si>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</si>
  <si>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</si>
  <si>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</si>
  <si>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</si>
  <si>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</si>
  <si>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</si>
  <si>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</si>
  <si>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</si>
  <si>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</si>
  <si>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</si>
  <si>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</si>
  <si>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</si>
  <si>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</si>
  <si>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</si>
  <si>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</si>
  <si>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</si>
  <si>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</si>
  <si>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</si>
  <si>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</si>
  <si>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</si>
  <si>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</si>
  <si>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</si>
  <si>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</si>
  <si>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</si>
  <si>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</si>
  <si>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</si>
  <si>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</si>
  <si>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</si>
  <si>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</si>
  <si>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</si>
  <si>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</si>
  <si>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</si>
  <si>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</si>
  <si>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</si>
  <si>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</si>
  <si>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</si>
  <si>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</si>
  <si>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</si>
  <si>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</si>
  <si>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</si>
  <si>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</si>
  <si>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</si>
  <si>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</si>
  <si>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</si>
  <si>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</si>
  <si>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</si>
  <si>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</si>
  <si>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</si>
  <si>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</si>
  <si>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</si>
  <si>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</si>
  <si>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</si>
  <si>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</si>
  <si>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</si>
  <si>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</si>
  <si>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</si>
  <si>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</si>
  <si>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</si>
  <si>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</si>
  <si>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</si>
  <si>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</si>
  <si>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</si>
  <si>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</si>
  <si>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</si>
  <si>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</si>
  <si>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</si>
  <si>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</si>
  <si>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</si>
  <si>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</si>
  <si>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</si>
  <si>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</si>
  <si>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</si>
  <si>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</si>
  <si>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</si>
  <si>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</si>
  <si>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</si>
  <si>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</si>
  <si>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</si>
  <si>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</si>
  <si>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</si>
  <si>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</si>
  <si>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</si>
  <si>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</si>
  <si>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</si>
  <si>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</si>
  <si>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</si>
  <si>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</si>
  <si>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</si>
  <si>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</si>
  <si>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</si>
  <si>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</si>
  <si>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</si>
  <si>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</si>
  <si>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</si>
  <si>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</si>
  <si>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</si>
  <si>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</si>
  <si>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</si>
  <si>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</si>
  <si>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</si>
  <si>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</si>
  <si>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</si>
  <si>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</si>
  <si>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</si>
  <si>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</si>
  <si>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</si>
  <si>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</si>
  <si>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</si>
  <si>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</si>
  <si>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</si>
  <si>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</si>
  <si>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</si>
  <si>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</si>
  <si>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</si>
  <si>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</si>
  <si>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</si>
  <si>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</si>
  <si>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</si>
  <si>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</si>
  <si>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</si>
  <si>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</si>
  <si>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</si>
  <si>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</si>
  <si>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</si>
  <si>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</si>
  <si>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</si>
  <si>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</si>
  <si>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</si>
  <si>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</si>
  <si>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</si>
  <si>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</si>
  <si>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</si>
  <si>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</si>
  <si>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</si>
  <si>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</si>
  <si>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</si>
  <si>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</si>
  <si>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</si>
  <si>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</si>
  <si>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</si>
  <si>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</si>
  <si>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</si>
  <si>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</si>
  <si>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</si>
  <si>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</si>
  <si>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</si>
  <si>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</si>
  <si>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</si>
  <si>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</si>
  <si>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</si>
  <si>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</si>
  <si>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</si>
  <si>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</si>
  <si>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</si>
  <si>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</si>
  <si>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</si>
  <si>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</si>
  <si>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</si>
  <si>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</si>
  <si>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</si>
  <si>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</si>
  <si>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</si>
  <si>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</si>
  <si>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</si>
  <si>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</si>
  <si>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</si>
  <si>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</si>
  <si>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</si>
  <si>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</si>
  <si>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</si>
  <si>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</si>
  <si>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</si>
  <si>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</si>
  <si>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</si>
  <si>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</si>
  <si>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</si>
  <si>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</si>
  <si>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</si>
  <si>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</si>
  <si>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</si>
  <si>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</si>
  <si>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</si>
  <si>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</si>
  <si>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</si>
  <si>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</si>
  <si>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</si>
  <si>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</si>
  <si>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</si>
  <si>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</si>
  <si>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</si>
  <si>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</si>
  <si>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</si>
  <si>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</si>
  <si>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</si>
  <si>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</si>
  <si>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</si>
  <si>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</si>
  <si>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</si>
  <si>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</si>
  <si>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</si>
  <si>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</si>
  <si>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</si>
  <si>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</si>
  <si>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</si>
  <si>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</si>
  <si>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</si>
  <si>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</si>
  <si>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</si>
  <si>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</si>
  <si>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</si>
  <si>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</si>
  <si>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</si>
  <si>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</si>
  <si>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</si>
  <si>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</si>
  <si>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</si>
  <si>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</si>
  <si>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</si>
  <si>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</si>
  <si>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</si>
  <si>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</si>
  <si>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</si>
  <si>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</si>
  <si>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</si>
  <si>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</si>
  <si>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</si>
  <si>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</si>
  <si>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</si>
  <si>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</si>
  <si>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</si>
  <si>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</si>
  <si>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</si>
  <si>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</si>
  <si>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</si>
  <si>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</si>
  <si>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</si>
  <si>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</si>
  <si>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</si>
  <si>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</si>
  <si>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</si>
  <si>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</si>
  <si>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</si>
  <si>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</si>
  <si>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</si>
  <si>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</si>
  <si>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</si>
  <si>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</si>
  <si>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</si>
  <si>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</si>
  <si>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</si>
  <si>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</si>
  <si>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</si>
  <si>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</si>
  <si>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</si>
  <si>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</si>
  <si>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</si>
  <si>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</si>
  <si>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</si>
  <si>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</si>
  <si>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</si>
  <si>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</si>
  <si>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</si>
  <si>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</si>
  <si>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</si>
  <si>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</si>
  <si>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</si>
  <si>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</si>
  <si>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</si>
  <si>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</si>
  <si>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</si>
  <si>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</si>
  <si>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</si>
  <si>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</si>
  <si>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</si>
  <si>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</si>
  <si>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</si>
  <si>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</si>
  <si>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</si>
  <si>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</si>
  <si>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</si>
  <si>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</si>
  <si>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</si>
  <si>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</si>
  <si>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</si>
  <si>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</si>
  <si>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</si>
  <si>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</si>
  <si>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</si>
  <si>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</si>
  <si>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</si>
  <si>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</si>
  <si>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</si>
  <si>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</si>
  <si>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</si>
  <si>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</si>
  <si>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</si>
  <si>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</si>
  <si>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</si>
  <si>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</si>
  <si>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</si>
  <si>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</si>
  <si>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</si>
  <si>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</si>
  <si>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</si>
  <si>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</si>
  <si>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</si>
  <si>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</si>
  <si>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</si>
  <si>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</si>
  <si>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</si>
  <si>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</si>
  <si>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</si>
  <si>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</si>
  <si>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</si>
  <si>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</si>
  <si>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</si>
  <si>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</si>
  <si>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</si>
  <si>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</si>
  <si>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</si>
  <si>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</si>
  <si>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</si>
  <si>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</si>
  <si>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</si>
  <si>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</si>
  <si>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</si>
  <si>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</si>
  <si>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</si>
  <si>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</si>
  <si>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</si>
  <si>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</si>
  <si>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</si>
  <si>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</si>
  <si>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</si>
  <si>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</si>
  <si>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</si>
  <si>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</si>
  <si>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</si>
  <si>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</si>
  <si>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</si>
  <si>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</si>
  <si>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</si>
  <si>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</si>
  <si>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</si>
  <si>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</si>
  <si>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</si>
  <si>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</si>
  <si>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</si>
  <si>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</si>
  <si>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</si>
  <si>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</si>
  <si>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</si>
  <si>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</si>
  <si>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</si>
  <si>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</si>
  <si>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</si>
  <si>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</si>
  <si>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</si>
  <si>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</si>
  <si>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</si>
  <si>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</si>
  <si>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</si>
  <si>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</si>
  <si>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</si>
  <si>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</si>
  <si>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</si>
  <si>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</si>
  <si>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</si>
  <si>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</si>
  <si>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</si>
  <si>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</si>
  <si>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</si>
  <si>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</si>
  <si>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</si>
  <si>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</si>
  <si>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</si>
  <si>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</si>
  <si>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</si>
  <si>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</si>
  <si>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</si>
  <si>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</si>
  <si>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</si>
  <si>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</si>
  <si>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</si>
  <si>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</si>
  <si>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</si>
  <si>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</si>
  <si>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</si>
  <si>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</si>
  <si>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</si>
  <si>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</si>
  <si>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</si>
  <si>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</si>
  <si>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</si>
  <si>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</si>
  <si>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</si>
  <si>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</si>
  <si>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</si>
  <si>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</si>
  <si>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</si>
  <si>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</si>
  <si>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</si>
  <si>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</si>
  <si>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</si>
  <si>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</si>
  <si>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</si>
  <si>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</si>
  <si>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</si>
  <si>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</si>
  <si>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</si>
  <si>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</si>
  <si>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</si>
  <si>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</si>
  <si>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</si>
  <si>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</si>
  <si>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</si>
  <si>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</si>
  <si>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</si>
  <si>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</si>
  <si>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</si>
  <si>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</si>
  <si>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</si>
  <si>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</si>
  <si>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</si>
  <si>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</si>
  <si>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</si>
  <si>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</si>
  <si>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</si>
  <si>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</si>
  <si>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</si>
  <si>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</si>
  <si>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</si>
  <si>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</si>
  <si>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</si>
  <si>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</si>
  <si>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</si>
  <si>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</si>
  <si>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</si>
  <si>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</si>
  <si>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</si>
  <si>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</si>
  <si>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</si>
  <si>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</si>
  <si>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</si>
  <si>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</si>
  <si>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</si>
  <si>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</si>
  <si>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</si>
  <si>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</si>
  <si>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</si>
  <si>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</si>
  <si>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</si>
  <si>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</si>
  <si>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</si>
  <si>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</si>
  <si>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</si>
  <si>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</si>
  <si>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</si>
  <si>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</si>
  <si>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</si>
  <si>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</si>
  <si>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</si>
  <si>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</si>
  <si>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</si>
  <si>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</si>
  <si>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</si>
  <si>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</si>
  <si>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</si>
  <si>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</si>
  <si>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</si>
  <si>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</si>
  <si>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</si>
  <si>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</si>
  <si>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</si>
  <si>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</si>
  <si>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</si>
  <si>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</si>
  <si>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</si>
  <si>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</si>
  <si>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</si>
  <si>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</si>
  <si>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</si>
  <si>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</si>
  <si>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</si>
  <si>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</si>
  <si>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</si>
  <si>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</si>
  <si>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</si>
  <si>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</si>
  <si>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</si>
  <si>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</si>
  <si>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</si>
  <si>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</si>
  <si>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</si>
  <si>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</si>
  <si>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</si>
  <si>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</si>
  <si>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</si>
  <si>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</si>
  <si>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</si>
  <si>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</si>
  <si>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</si>
  <si>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</si>
  <si>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</si>
  <si>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</si>
  <si>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</si>
  <si>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</si>
  <si>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</si>
  <si>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</si>
  <si>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</si>
  <si>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</si>
  <si>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</si>
  <si>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</si>
  <si>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</si>
  <si>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</si>
  <si>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</si>
  <si>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</si>
  <si>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</si>
  <si>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</si>
  <si>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</si>
  <si>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</si>
  <si>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</si>
  <si>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</si>
  <si>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</si>
  <si>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</si>
  <si>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</si>
  <si>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</si>
  <si>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</si>
  <si>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</si>
  <si>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</si>
  <si>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</si>
  <si>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</si>
  <si>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</si>
  <si>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</si>
  <si>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</si>
  <si>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</si>
  <si>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</si>
  <si>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</si>
  <si>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</si>
  <si>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</si>
  <si>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</si>
  <si>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</si>
  <si>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</si>
  <si>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</si>
  <si>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</si>
  <si>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</si>
  <si>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</si>
  <si>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</si>
  <si>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</si>
  <si>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</si>
  <si>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</si>
  <si>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</si>
  <si>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</si>
  <si>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</si>
  <si>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</si>
  <si>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</si>
  <si>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</si>
  <si>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</si>
  <si>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</si>
  <si>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</si>
  <si>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</si>
  <si>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</si>
  <si>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</si>
  <si>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</si>
  <si>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</si>
  <si>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</si>
  <si>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</si>
  <si>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</si>
  <si>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</si>
  <si>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</si>
  <si>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</si>
  <si>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</si>
  <si>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</si>
  <si>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</si>
  <si>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</si>
  <si>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</si>
  <si>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</si>
  <si>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</si>
  <si>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</si>
  <si>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</si>
  <si>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</si>
  <si>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</si>
  <si>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</si>
  <si>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</si>
  <si>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</si>
  <si>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</si>
  <si>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</si>
  <si>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</si>
  <si>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</si>
  <si>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</si>
  <si>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</si>
  <si>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</si>
  <si>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</si>
  <si>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</si>
  <si>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</si>
  <si>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</si>
  <si>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</si>
  <si>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</si>
  <si>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</si>
  <si>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</si>
  <si>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</si>
  <si>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</si>
  <si>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</si>
  <si>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</si>
  <si>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</si>
  <si>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</si>
  <si>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</si>
  <si>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</si>
  <si>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</si>
  <si>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</si>
  <si>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</si>
  <si>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</si>
  <si>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</si>
  <si>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</si>
  <si>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</si>
  <si>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</si>
  <si>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</si>
  <si>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</si>
  <si>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</si>
  <si>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</si>
  <si>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</si>
  <si>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</si>
  <si>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</si>
  <si>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</si>
  <si>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</si>
  <si>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</si>
  <si>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</si>
  <si>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</si>
  <si>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</si>
  <si>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</si>
  <si>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</si>
  <si>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</si>
  <si>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</si>
  <si>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</si>
  <si>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</si>
  <si>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</si>
  <si>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</si>
  <si>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</si>
  <si>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</si>
  <si>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</si>
  <si>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</si>
  <si>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</si>
  <si>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</si>
  <si>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</si>
  <si>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</si>
  <si>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</si>
  <si>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</si>
  <si>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</si>
  <si>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</si>
  <si>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</si>
  <si>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</si>
  <si>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</si>
  <si>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</si>
  <si>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</si>
  <si>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</si>
  <si>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</si>
  <si>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</si>
  <si>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</si>
  <si>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</si>
  <si>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</si>
  <si>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</si>
  <si>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</si>
  <si>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</si>
  <si>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</si>
  <si>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</si>
  <si>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</si>
  <si>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</si>
  <si>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</si>
  <si>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</si>
  <si>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</si>
  <si>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</si>
  <si>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</si>
  <si>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</si>
  <si>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</si>
  <si>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</si>
  <si>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</si>
  <si>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</si>
  <si>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</si>
  <si>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</si>
  <si>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</si>
  <si>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</si>
  <si>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</si>
  <si>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</si>
  <si>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</si>
  <si>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</si>
  <si>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</si>
  <si>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</si>
  <si>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</si>
  <si>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</si>
  <si>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</si>
  <si>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</si>
  <si>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</si>
  <si>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</si>
  <si>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</si>
  <si>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</si>
  <si>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</si>
  <si>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</si>
  <si>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</si>
  <si>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</si>
  <si>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</si>
  <si>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</si>
  <si>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</si>
  <si>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</si>
  <si>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</si>
  <si>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</si>
  <si>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</si>
  <si>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</si>
  <si>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</si>
  <si>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</si>
  <si>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</si>
  <si>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</si>
  <si>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</si>
  <si>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</si>
  <si>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</si>
  <si>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</si>
  <si>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</si>
  <si>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</si>
  <si>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</si>
  <si>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</si>
  <si>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</si>
  <si>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</si>
  <si>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</si>
  <si>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</si>
  <si>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</si>
  <si>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</si>
  <si>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</si>
  <si>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</si>
  <si>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</si>
  <si>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</si>
  <si>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</si>
  <si>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</si>
  <si>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</si>
  <si>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</si>
  <si>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</si>
  <si>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</si>
  <si>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</si>
  <si>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</si>
  <si>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</si>
  <si>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</si>
  <si>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</si>
  <si>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</si>
  <si>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</si>
  <si>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</si>
  <si>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</si>
  <si>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</si>
  <si>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</si>
  <si>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</si>
  <si>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</si>
  <si>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</si>
  <si>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</si>
  <si>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</si>
  <si>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</si>
  <si>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</si>
  <si>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</si>
  <si>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</si>
  <si>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</si>
  <si>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</si>
  <si>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</si>
  <si>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</si>
  <si>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</si>
  <si>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</si>
  <si>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</si>
  <si>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</si>
  <si>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</si>
  <si>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</si>
  <si>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</si>
  <si>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</si>
  <si>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</si>
  <si>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</si>
  <si>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</si>
  <si>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</si>
  <si>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</si>
  <si>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</si>
  <si>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</si>
  <si>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</si>
  <si>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</si>
  <si>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</si>
  <si>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</si>
  <si>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</si>
  <si>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</si>
  <si>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</si>
  <si>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</si>
  <si>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</si>
  <si>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</si>
  <si>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</si>
  <si>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</si>
  <si>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</si>
  <si>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</si>
  <si>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</si>
  <si>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</si>
  <si>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</si>
  <si>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</si>
  <si>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</si>
  <si>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</si>
  <si>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</si>
  <si>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</si>
  <si>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</si>
  <si>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</si>
  <si>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</si>
  <si>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</si>
  <si>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</si>
  <si>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</si>
  <si>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</si>
  <si>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</si>
  <si>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</si>
  <si>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</si>
  <si>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</si>
  <si>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</si>
  <si>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</si>
  <si>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</si>
  <si>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</si>
  <si>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</si>
  <si>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</si>
  <si>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</si>
  <si>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</si>
  <si>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</si>
  <si>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</si>
  <si>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</si>
  <si>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</si>
  <si>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</si>
  <si>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</si>
  <si>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</si>
  <si>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</si>
  <si>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</si>
  <si>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</si>
  <si>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</si>
  <si>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</si>
  <si>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</si>
  <si>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</si>
  <si>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</si>
  <si>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</si>
  <si>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</si>
  <si>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</si>
  <si>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</si>
  <si>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</si>
  <si>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</si>
  <si>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</si>
  <si>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</si>
  <si>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</si>
  <si>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</si>
  <si>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</si>
  <si>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</si>
  <si>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</si>
  <si>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</si>
  <si>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</si>
  <si>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</si>
  <si>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</si>
  <si>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</si>
  <si>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</si>
  <si>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</si>
  <si>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</si>
  <si>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</si>
  <si>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</si>
  <si>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</si>
  <si>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</si>
  <si>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</si>
  <si>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</si>
  <si>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</si>
  <si>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</si>
  <si>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</si>
  <si>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</si>
  <si>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</si>
  <si>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</si>
  <si>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</si>
  <si>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</si>
  <si>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</si>
  <si>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</si>
  <si>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</si>
  <si>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</si>
  <si>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</si>
  <si>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</si>
  <si>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</si>
  <si>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</si>
  <si>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</si>
  <si>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</si>
  <si>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</si>
  <si>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</si>
  <si>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</si>
  <si>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</si>
  <si>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</si>
  <si>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</si>
  <si>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</si>
  <si>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</si>
  <si>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</si>
  <si>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</si>
  <si>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</si>
  <si>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</si>
  <si>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</si>
  <si>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</si>
  <si>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</si>
  <si>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</si>
  <si>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</si>
  <si>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</si>
  <si>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</si>
  <si>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</si>
  <si>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</si>
  <si>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</si>
  <si>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</si>
  <si>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</si>
  <si>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</si>
  <si>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</si>
  <si>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</si>
  <si>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</si>
  <si>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</si>
  <si>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</si>
  <si>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</si>
  <si>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</si>
  <si>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</si>
  <si>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</si>
  <si>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</si>
  <si>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</si>
  <si>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</si>
  <si>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</si>
  <si>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</si>
  <si>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</si>
  <si>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</si>
  <si>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</si>
  <si>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</si>
  <si>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</si>
  <si>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</si>
  <si>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</si>
  <si>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</si>
  <si>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</si>
  <si>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</si>
  <si>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</si>
  <si>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</si>
  <si>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</si>
  <si>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</si>
  <si>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</si>
  <si>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</si>
  <si>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</si>
  <si>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</si>
  <si>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</si>
  <si>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</si>
  <si>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</si>
  <si>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</si>
  <si>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</si>
  <si>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</si>
  <si>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</si>
  <si>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</si>
  <si>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</si>
  <si>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</si>
  <si>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</si>
  <si>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</si>
  <si>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</si>
  <si>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</si>
  <si>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</si>
  <si>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</si>
  <si>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</si>
  <si>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</si>
  <si>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</si>
  <si>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</si>
  <si>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</si>
  <si>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</si>
  <si>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</si>
  <si>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</si>
  <si>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</si>
  <si>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</si>
  <si>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</si>
  <si>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</si>
  <si>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</si>
  <si>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</si>
  <si>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</si>
  <si>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</si>
  <si>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</si>
  <si>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</si>
  <si>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</si>
  <si>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</si>
  <si>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</si>
  <si>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</si>
  <si>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</si>
  <si>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</si>
  <si>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</si>
  <si>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</si>
  <si>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</si>
  <si>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</si>
  <si>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</si>
  <si>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</si>
  <si>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</si>
  <si>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</si>
  <si>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</si>
  <si>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</si>
  <si>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</si>
  <si>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</si>
  <si>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</si>
  <si>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</si>
  <si>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</si>
  <si>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</si>
  <si>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</si>
  <si>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</si>
  <si>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</si>
  <si>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</si>
  <si>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</si>
  <si>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</si>
  <si>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</si>
  <si>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</si>
  <si>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</si>
  <si>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</si>
  <si>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</si>
  <si>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</si>
  <si>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</si>
  <si>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</si>
  <si>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</si>
  <si>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</si>
  <si>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</si>
  <si>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</si>
  <si>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</si>
  <si>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</si>
  <si>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</si>
  <si>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</si>
  <si>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</si>
  <si>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</si>
  <si>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</si>
  <si>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</si>
  <si>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</si>
  <si>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</si>
  <si>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</si>
  <si>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</si>
  <si>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</si>
  <si>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</si>
  <si>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</si>
  <si>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</si>
  <si>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</si>
  <si>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</si>
  <si>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</si>
  <si>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</si>
  <si>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</si>
  <si>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</si>
  <si>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</si>
  <si>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</si>
  <si>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</si>
  <si>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</si>
  <si>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</si>
  <si>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</si>
  <si>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</si>
  <si>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</si>
  <si>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</si>
  <si>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</si>
  <si>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</si>
  <si>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</si>
  <si>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</si>
  <si>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</si>
  <si>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</si>
  <si>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</si>
  <si>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</si>
  <si>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</si>
  <si>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</si>
  <si>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</si>
  <si>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</si>
  <si>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</si>
  <si>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</si>
  <si>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</si>
  <si>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</si>
  <si>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</si>
  <si>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</si>
  <si>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</si>
  <si>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</si>
  <si>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</si>
  <si>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</si>
  <si>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</si>
  <si>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</si>
  <si>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</si>
  <si>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</si>
  <si>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</si>
  <si>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</si>
  <si>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</si>
  <si>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</si>
  <si>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</si>
  <si>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</si>
  <si>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</si>
  <si>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</si>
  <si>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</si>
  <si>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</si>
  <si>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</si>
  <si>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</si>
  <si>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</si>
  <si>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</si>
  <si>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</si>
  <si>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</si>
  <si>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</si>
  <si>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</si>
  <si>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</si>
  <si>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</si>
  <si>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</si>
  <si>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</si>
  <si>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</si>
  <si>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</si>
  <si>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</si>
  <si>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</si>
  <si>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</si>
  <si>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</si>
  <si>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</si>
  <si>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</si>
  <si>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</si>
  <si>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</si>
  <si>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</si>
  <si>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</si>
  <si>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</si>
  <si>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</si>
  <si>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</si>
  <si>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</si>
  <si>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</si>
  <si>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</si>
  <si>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</si>
  <si>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</si>
  <si>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</si>
  <si>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</si>
  <si>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</si>
  <si>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</si>
  <si>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</si>
  <si>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</si>
  <si>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</si>
  <si>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</si>
  <si>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</si>
  <si>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</si>
  <si>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</si>
  <si>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</si>
  <si>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</si>
  <si>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</si>
  <si>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</si>
  <si>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</si>
  <si>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</si>
  <si>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</si>
  <si>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</si>
  <si>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</si>
  <si>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</si>
  <si>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</si>
  <si>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</si>
  <si>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</si>
  <si>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</si>
  <si>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</si>
  <si>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</si>
  <si>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</si>
  <si>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</si>
  <si>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</si>
  <si>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</si>
  <si>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</si>
  <si>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</si>
  <si>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</si>
  <si>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</si>
  <si>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</si>
  <si>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</si>
  <si>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</si>
  <si>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</si>
  <si>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</si>
  <si>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</si>
  <si>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</si>
  <si>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</si>
  <si>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</si>
  <si>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</si>
  <si>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</si>
  <si>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</si>
  <si>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</si>
  <si>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</si>
  <si>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</si>
  <si>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</si>
  <si>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</si>
  <si>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</si>
  <si>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</si>
  <si>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</si>
  <si>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</si>
  <si>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</si>
  <si>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</si>
  <si>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</si>
  <si>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</si>
  <si>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</si>
  <si>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</si>
  <si>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</si>
  <si>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</si>
  <si>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</si>
  <si>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</si>
  <si>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</si>
  <si>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</si>
  <si>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</si>
  <si>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</si>
  <si>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</si>
  <si>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</si>
  <si>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</si>
  <si>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</si>
  <si>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</si>
  <si>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</si>
  <si>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</si>
  <si>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</si>
  <si>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</si>
  <si>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</si>
  <si>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</si>
  <si>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</si>
  <si>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</si>
  <si>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</si>
  <si>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</si>
  <si>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</si>
  <si>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</si>
  <si>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</si>
  <si>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</si>
  <si>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</si>
  <si>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</si>
  <si>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</si>
  <si>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</si>
  <si>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</si>
  <si>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</si>
  <si>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</si>
  <si>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</si>
  <si>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</si>
  <si>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</si>
  <si>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</si>
  <si>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</si>
  <si>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</si>
  <si>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</si>
  <si>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</si>
  <si>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</si>
  <si>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</si>
  <si>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</si>
  <si>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</si>
  <si>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</si>
  <si>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</si>
  <si>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</si>
  <si>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</si>
  <si>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</si>
  <si>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</si>
  <si>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</si>
  <si>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</si>
  <si>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</si>
  <si>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</si>
  <si>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</si>
  <si>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</si>
  <si>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</si>
  <si>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</si>
  <si>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</si>
  <si>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</si>
  <si>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</si>
  <si>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</si>
  <si>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</si>
  <si>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</si>
  <si>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</si>
  <si>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</si>
  <si>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</si>
  <si>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</si>
  <si>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</si>
  <si>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</si>
  <si>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</si>
  <si>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</si>
  <si>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</si>
  <si>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</si>
  <si>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</si>
  <si>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</si>
  <si>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</si>
  <si>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</si>
  <si>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</si>
  <si>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</si>
  <si>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</si>
  <si>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</si>
  <si>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</si>
  <si>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</si>
  <si>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</si>
  <si>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</si>
  <si>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</si>
  <si>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</si>
  <si>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</si>
  <si>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</si>
  <si>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</si>
  <si>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</si>
  <si>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</si>
  <si>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</si>
  <si>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</si>
  <si>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</si>
  <si>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</si>
  <si>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</si>
  <si>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</si>
  <si>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</si>
  <si>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</si>
  <si>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</si>
  <si>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</si>
  <si>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</si>
  <si>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</si>
  <si>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</si>
  <si>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</si>
  <si>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</si>
  <si>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</si>
  <si>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</si>
  <si>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</si>
  <si>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</si>
  <si>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</si>
  <si>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</si>
  <si>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</si>
  <si>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</si>
  <si>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</si>
  <si>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</si>
  <si>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</si>
  <si>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</si>
  <si>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</si>
  <si>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</si>
  <si>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</si>
  <si>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</si>
  <si>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</si>
  <si>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</si>
  <si>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</si>
  <si>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</si>
  <si>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</si>
  <si>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</si>
  <si>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</si>
  <si>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</si>
  <si>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</si>
  <si>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</si>
  <si>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</si>
  <si>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</si>
  <si>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</si>
  <si>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</si>
  <si>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</si>
  <si>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</si>
  <si>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</si>
  <si>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</si>
  <si>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</si>
  <si>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</si>
  <si>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</si>
  <si>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</si>
  <si>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</si>
  <si>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</si>
  <si>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</si>
  <si>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</si>
  <si>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</si>
  <si>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</si>
  <si>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</si>
  <si>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</si>
  <si>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</si>
  <si>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</si>
  <si>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</si>
  <si>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</si>
  <si>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</si>
  <si>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</si>
  <si>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</si>
  <si>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</si>
  <si>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</si>
  <si>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</si>
  <si>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</si>
  <si>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</si>
  <si>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</si>
  <si>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</si>
  <si>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</si>
  <si>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</si>
  <si>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</si>
  <si>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</si>
  <si>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</si>
  <si>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</si>
  <si>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</si>
  <si>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</si>
  <si>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</si>
  <si>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</si>
  <si>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</si>
  <si>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</si>
  <si>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</si>
  <si>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</si>
  <si>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</si>
  <si>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</si>
  <si>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</si>
  <si>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</si>
  <si>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</si>
  <si>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</si>
  <si>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</si>
  <si>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</si>
  <si>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</si>
  <si>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</si>
  <si>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</si>
  <si>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</si>
  <si>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</si>
  <si>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</si>
  <si>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</si>
  <si>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</si>
  <si>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</si>
  <si>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</si>
  <si>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</si>
  <si>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</si>
  <si>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</si>
  <si>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</si>
  <si>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</si>
  <si>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</si>
  <si>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</si>
  <si>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</si>
  <si>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</si>
  <si>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</si>
  <si>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</si>
  <si>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</si>
  <si>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</si>
  <si>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</si>
  <si>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</si>
  <si>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</si>
  <si>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</si>
  <si>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</si>
  <si>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</si>
  <si>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</si>
  <si>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</si>
  <si>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</si>
  <si>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</si>
  <si>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</si>
  <si>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</si>
  <si>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</si>
  <si>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</si>
  <si>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</si>
  <si>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</si>
  <si>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</si>
  <si>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</si>
  <si>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</si>
  <si>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</si>
  <si>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</si>
  <si>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</si>
  <si>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</si>
  <si>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</si>
  <si>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</si>
  <si>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</si>
  <si>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</si>
  <si>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</si>
  <si>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</si>
  <si>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</si>
  <si>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</si>
  <si>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</si>
  <si>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</si>
  <si>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</si>
  <si>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</si>
  <si>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</si>
  <si>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</si>
  <si>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</si>
  <si>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</si>
  <si>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</si>
  <si>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</si>
  <si>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</si>
  <si>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</si>
  <si>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</si>
  <si>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</si>
  <si>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</si>
  <si>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</si>
  <si>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</si>
  <si>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</si>
  <si>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</si>
  <si>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</si>
  <si>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</si>
  <si>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</si>
  <si>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</si>
  <si>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</si>
  <si>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</si>
  <si>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</si>
  <si>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</si>
  <si>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</si>
  <si>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</si>
  <si>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</si>
  <si>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</si>
  <si>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</si>
  <si>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</si>
  <si>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</si>
  <si>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</si>
  <si>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</si>
  <si>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</si>
  <si>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</si>
  <si>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</si>
  <si>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</si>
  <si>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</si>
  <si>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</si>
  <si>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</si>
  <si>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</si>
  <si>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</si>
  <si>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</si>
  <si>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</si>
  <si>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</si>
  <si>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</si>
  <si>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</si>
  <si>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</si>
  <si>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</si>
  <si>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</si>
  <si>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</si>
  <si>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</si>
  <si>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</si>
  <si>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</si>
  <si>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</si>
  <si>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</si>
  <si>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</si>
  <si>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</si>
  <si>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</si>
  <si>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</si>
  <si>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</si>
  <si>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</si>
  <si>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</si>
  <si>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</si>
  <si>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</si>
  <si>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</si>
  <si>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</si>
  <si>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</si>
  <si>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</si>
  <si>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</si>
  <si>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</si>
  <si>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</si>
  <si>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</si>
  <si>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</si>
  <si>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</si>
  <si>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</si>
  <si>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</si>
  <si>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</si>
  <si>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</si>
  <si>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</si>
  <si>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</si>
  <si>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</si>
  <si>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</si>
  <si>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</si>
  <si>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</si>
  <si>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</si>
  <si>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</si>
  <si>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</si>
  <si>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</si>
  <si>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</si>
  <si>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</si>
  <si>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</si>
  <si>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</si>
  <si>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</si>
  <si>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</si>
  <si>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</si>
  <si>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</si>
  <si>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</si>
  <si>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</si>
  <si>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</si>
  <si>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</si>
  <si>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</si>
  <si>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</si>
  <si>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</si>
  <si>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</si>
  <si>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</si>
  <si>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</si>
  <si>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</si>
  <si>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</si>
  <si>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</si>
  <si>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</si>
  <si>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</si>
  <si>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</si>
  <si>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</si>
  <si>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</si>
  <si>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</si>
  <si>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</si>
  <si>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</si>
  <si>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</si>
  <si>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</si>
  <si>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</si>
  <si>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</si>
  <si>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</si>
  <si>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</si>
  <si>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</si>
  <si>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</si>
  <si>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</si>
  <si>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</si>
  <si>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</si>
  <si>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</si>
  <si>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</si>
  <si>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</si>
  <si>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</si>
  <si>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</si>
  <si>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</si>
  <si>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</si>
  <si>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</si>
  <si>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</si>
  <si>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</si>
  <si>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</si>
  <si>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</si>
  <si>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</si>
  <si>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</si>
  <si>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</si>
  <si>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</si>
  <si>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</si>
  <si>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</si>
  <si>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</si>
  <si>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</si>
  <si>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</si>
  <si>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</si>
  <si>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</si>
  <si>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</si>
  <si>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</si>
  <si>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</si>
  <si>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</si>
  <si>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</si>
  <si>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</si>
  <si>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</si>
  <si>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</si>
  <si>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</si>
  <si>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</si>
  <si>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</si>
  <si>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</si>
  <si>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</si>
  <si>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</si>
  <si>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</si>
  <si>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</si>
  <si>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</si>
  <si>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</si>
  <si>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</si>
  <si>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</si>
  <si>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</si>
  <si>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</si>
  <si>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</si>
  <si>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</si>
  <si>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</si>
  <si>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</si>
  <si>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</si>
  <si>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</si>
  <si>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</si>
  <si>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</si>
  <si>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</si>
  <si>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</si>
  <si>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</si>
  <si>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</si>
  <si>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</si>
  <si>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</si>
  <si>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</si>
  <si>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</si>
  <si>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</si>
  <si>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</si>
  <si>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</si>
  <si>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</si>
  <si>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</si>
  <si>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</si>
  <si>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</si>
  <si>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</si>
  <si>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</si>
  <si>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</si>
  <si>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</si>
  <si>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</si>
  <si>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</si>
  <si>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</si>
  <si>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</si>
  <si>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</si>
  <si>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</si>
  <si>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</si>
  <si>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</si>
  <si>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</si>
  <si>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</si>
  <si>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</si>
  <si>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</si>
  <si>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</si>
  <si>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</si>
  <si>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</si>
  <si>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</si>
  <si>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</si>
  <si>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</si>
  <si>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</si>
  <si>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</si>
  <si>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</si>
  <si>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</si>
  <si>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</si>
  <si>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</si>
  <si>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</si>
  <si>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</si>
  <si>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</si>
  <si>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</si>
  <si>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</si>
  <si>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</si>
  <si>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</si>
  <si>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</si>
  <si>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</si>
  <si>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</si>
  <si>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</si>
  <si>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</si>
  <si>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</si>
  <si>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</si>
  <si>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</si>
  <si>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</si>
  <si>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</si>
  <si>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</si>
  <si>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</si>
  <si>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</si>
  <si>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</si>
  <si>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</si>
  <si>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</si>
  <si>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</si>
  <si>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</si>
  <si>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</si>
  <si>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</si>
  <si>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</si>
  <si>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</si>
  <si>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</si>
  <si>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</si>
  <si>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</si>
  <si>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</si>
  <si>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</si>
  <si>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</si>
  <si>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</si>
  <si>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</si>
  <si>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</si>
  <si>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</si>
  <si>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</si>
  <si>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</si>
  <si>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</si>
  <si>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</si>
  <si>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</si>
  <si>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</si>
  <si>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</si>
  <si>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</si>
  <si>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</si>
  <si>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</si>
  <si>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</si>
  <si>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</si>
  <si>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</si>
  <si>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</si>
  <si>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</si>
  <si>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</si>
  <si>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</si>
  <si>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</si>
  <si>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</si>
  <si>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</si>
  <si>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</si>
  <si>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</si>
  <si>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</si>
  <si>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</si>
  <si>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</si>
  <si>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</si>
  <si>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</si>
  <si>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</si>
  <si>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</si>
  <si>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</si>
  <si>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</si>
  <si>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</si>
  <si>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</si>
  <si>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</si>
  <si>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</si>
  <si>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</si>
  <si>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</si>
  <si>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</si>
  <si>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</si>
  <si>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</si>
  <si>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</si>
  <si>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</si>
  <si>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</si>
  <si>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</si>
  <si>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</si>
  <si>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</si>
  <si>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</si>
  <si>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</si>
  <si>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</si>
  <si>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</si>
  <si>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</si>
  <si>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</si>
  <si>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</si>
  <si>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</si>
  <si>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</si>
  <si>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</si>
  <si>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</si>
  <si>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</si>
  <si>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</si>
  <si>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</si>
  <si>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</si>
  <si>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</si>
  <si>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</si>
  <si>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</si>
  <si>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</si>
  <si>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</si>
  <si>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</si>
  <si>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</si>
  <si>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</si>
  <si>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</si>
  <si>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</si>
  <si>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</si>
  <si>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</si>
  <si>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</si>
  <si>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</si>
  <si>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</si>
  <si>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</si>
  <si>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</si>
  <si>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</si>
  <si>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</si>
  <si>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</si>
  <si>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</si>
  <si>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</si>
  <si>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</si>
  <si>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</si>
  <si>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</si>
  <si>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</si>
  <si>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</si>
  <si>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</si>
  <si>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</si>
  <si>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</si>
  <si>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</si>
  <si>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</si>
  <si>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</si>
  <si>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</si>
  <si>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</si>
  <si>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</si>
  <si>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</si>
  <si>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</si>
  <si>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</si>
  <si>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</si>
  <si>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</si>
  <si>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</si>
  <si>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</si>
  <si>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</si>
  <si>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</si>
  <si>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</si>
  <si>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</si>
  <si>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</si>
  <si>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</si>
  <si>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</si>
  <si>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</si>
  <si>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</si>
  <si>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</si>
  <si>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</si>
  <si>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</si>
  <si>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</si>
  <si>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</si>
  <si>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</si>
  <si>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</si>
  <si>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</si>
  <si>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</si>
  <si>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</si>
  <si>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</si>
  <si>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</si>
  <si>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</si>
  <si>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</si>
  <si>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</si>
  <si>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</si>
  <si>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</si>
  <si>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</si>
  <si>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</si>
  <si>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</si>
  <si>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</si>
  <si>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</si>
  <si>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</si>
  <si>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</si>
  <si>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</si>
  <si>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</si>
  <si>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</si>
  <si>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</si>
  <si>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</si>
  <si>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</si>
  <si>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</si>
  <si>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</si>
  <si>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</si>
  <si>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</si>
  <si>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</si>
  <si>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</si>
  <si>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</si>
  <si>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</si>
  <si>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</si>
  <si>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</si>
  <si>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</si>
  <si>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</si>
  <si>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</si>
  <si>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</si>
  <si>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</si>
  <si>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</si>
  <si>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</si>
  <si>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</si>
  <si>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</si>
  <si>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</si>
  <si>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</si>
  <si>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</si>
  <si>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</si>
  <si>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</si>
  <si>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</si>
  <si>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</si>
  <si>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</si>
  <si>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</si>
  <si>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</si>
  <si>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</si>
  <si>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</si>
  <si>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</si>
  <si>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</si>
  <si>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</si>
  <si>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</si>
  <si>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</si>
  <si>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</si>
  <si>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</si>
  <si>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</si>
  <si>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</si>
  <si>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</si>
  <si>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</si>
  <si>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</si>
  <si>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</si>
  <si>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</si>
  <si>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</si>
  <si>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</si>
  <si>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</si>
  <si>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</si>
  <si>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</si>
  <si>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</si>
  <si>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</si>
  <si>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</si>
  <si>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</si>
  <si>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</si>
  <si>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</si>
  <si>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</si>
  <si>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</si>
  <si>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</si>
  <si>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</si>
  <si>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</si>
  <si>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</si>
  <si>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</si>
  <si>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</si>
  <si>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</si>
  <si>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</si>
  <si>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</si>
  <si>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</si>
  <si>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</si>
  <si>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</si>
  <si>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</si>
  <si>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</si>
  <si>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</si>
  <si>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</si>
  <si>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</si>
  <si>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</si>
  <si>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</si>
  <si>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</si>
  <si>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</si>
  <si>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</si>
  <si>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</si>
  <si>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</si>
  <si>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</si>
  <si>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</si>
  <si>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</si>
  <si>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</si>
  <si>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</si>
  <si>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</si>
  <si>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</si>
  <si>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</si>
  <si>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</si>
  <si>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</si>
  <si>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</si>
  <si>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</si>
  <si>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</si>
  <si>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</si>
  <si>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</si>
  <si>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</si>
  <si>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</si>
  <si>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</si>
  <si>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</si>
  <si>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</si>
  <si>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</si>
  <si>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</si>
  <si>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</si>
  <si>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</si>
  <si>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</si>
  <si>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</si>
  <si>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</si>
  <si>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</si>
  <si>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</si>
  <si>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</si>
  <si>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</si>
  <si>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</si>
  <si>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</si>
  <si>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</si>
  <si>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</si>
  <si>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</si>
  <si>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</si>
  <si>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</si>
  <si>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</si>
  <si>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</si>
  <si>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</si>
  <si>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</si>
  <si>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</si>
  <si>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</si>
  <si>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</si>
  <si>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</si>
  <si>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</si>
  <si>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</si>
  <si>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</si>
  <si>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</si>
  <si>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</si>
  <si>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</si>
  <si>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</si>
  <si>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</si>
  <si>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</si>
  <si>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</si>
  <si>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</si>
  <si>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</si>
  <si>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</si>
  <si>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</si>
  <si>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</si>
  <si>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</si>
  <si>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</si>
  <si>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</si>
  <si>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</si>
  <si>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</si>
  <si>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</si>
  <si>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</si>
  <si>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</si>
  <si>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</si>
  <si>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</si>
  <si>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</si>
  <si>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</si>
  <si>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</si>
  <si>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</si>
  <si>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</si>
  <si>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</si>
  <si>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</si>
  <si>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</si>
  <si>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</si>
  <si>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</si>
  <si>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</si>
  <si>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</si>
  <si>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</si>
  <si>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</si>
  <si>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</si>
  <si>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</si>
  <si>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</si>
  <si>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</si>
  <si>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</si>
  <si>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</si>
  <si>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</si>
  <si>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</si>
  <si>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</si>
  <si>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</si>
  <si>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</si>
  <si>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</si>
  <si>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</si>
  <si>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</si>
  <si>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</si>
  <si>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</si>
  <si>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</si>
  <si>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</si>
  <si>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</si>
  <si>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</si>
  <si>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</si>
  <si>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</si>
  <si>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</si>
  <si>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</si>
  <si>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</si>
  <si>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</si>
  <si>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</si>
  <si>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</si>
  <si>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</si>
  <si>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</si>
  <si>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</si>
  <si>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</si>
  <si>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</si>
  <si>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</si>
  <si>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</si>
  <si>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</si>
  <si>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</si>
  <si>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</si>
  <si>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</si>
  <si>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</si>
  <si>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</si>
  <si>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</si>
  <si>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</si>
  <si>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</si>
  <si>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</si>
  <si>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</si>
  <si>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</si>
  <si>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</si>
  <si>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</si>
  <si>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</si>
  <si>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</si>
  <si>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</si>
  <si>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</si>
  <si>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</si>
  <si>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</si>
  <si>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</si>
  <si>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</si>
  <si>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</si>
  <si>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</si>
  <si>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</si>
  <si>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</si>
  <si>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</si>
  <si>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</si>
  <si>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</si>
  <si>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</si>
  <si>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</si>
  <si>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</si>
  <si>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</si>
  <si>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</si>
  <si>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</si>
  <si>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</si>
  <si>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</si>
  <si>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</si>
  <si>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</si>
  <si>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</si>
  <si>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</si>
  <si>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</si>
  <si>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</si>
  <si>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</si>
  <si>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</si>
  <si>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</si>
  <si>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</si>
  <si>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</si>
  <si>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</si>
  <si>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</si>
  <si>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</si>
  <si>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</si>
  <si>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</si>
  <si>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</si>
  <si>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</si>
  <si>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</si>
  <si>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</si>
  <si>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</si>
  <si>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</si>
  <si>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</si>
  <si>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</si>
  <si>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</si>
  <si>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</si>
  <si>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</si>
  <si>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</si>
  <si>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</si>
  <si>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</si>
  <si>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</si>
  <si>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</si>
  <si>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</si>
  <si>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</si>
  <si>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</si>
  <si>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</si>
  <si>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</si>
  <si>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</si>
  <si>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</si>
  <si>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</si>
  <si>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</si>
  <si>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</si>
  <si>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</si>
  <si>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</si>
  <si>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</si>
  <si>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</si>
  <si>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</si>
  <si>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</si>
  <si>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</si>
  <si>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</si>
  <si>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</si>
  <si>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</si>
  <si>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</si>
  <si>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</si>
  <si>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</si>
  <si>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</si>
  <si>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</si>
  <si>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</si>
  <si>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</si>
  <si>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</si>
  <si>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</si>
  <si>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</si>
  <si>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</si>
  <si>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</si>
  <si>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</si>
  <si>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</si>
  <si>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</si>
  <si>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</si>
  <si>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</si>
  <si>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</si>
  <si>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</si>
  <si>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</si>
  <si>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</si>
  <si>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</si>
  <si>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</si>
  <si>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</si>
  <si>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</si>
  <si>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</si>
  <si>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</si>
  <si>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</si>
  <si>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</si>
  <si>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</si>
  <si>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</si>
  <si>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</si>
  <si>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</si>
  <si>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</si>
  <si>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</si>
  <si>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</si>
  <si>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</si>
  <si>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</si>
  <si>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</si>
  <si>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</si>
  <si>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</si>
  <si>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</si>
  <si>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</si>
  <si>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</si>
  <si>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</si>
  <si>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</si>
  <si>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</si>
  <si>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</si>
  <si>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</si>
  <si>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</si>
  <si>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</si>
  <si>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</si>
  <si>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</si>
  <si>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</si>
  <si>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</si>
  <si>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</si>
  <si>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</si>
  <si>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</si>
  <si>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</si>
  <si>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</si>
  <si>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</si>
  <si>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</si>
  <si>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</si>
  <si>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</si>
  <si>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</si>
  <si>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</si>
  <si>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</si>
  <si>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</si>
  <si>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</si>
  <si>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</si>
  <si>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</si>
  <si>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</si>
  <si>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</si>
  <si>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</si>
  <si>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</si>
  <si>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</si>
  <si>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</si>
  <si>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</si>
  <si>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</si>
  <si>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</si>
  <si>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</si>
  <si>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</si>
  <si>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</si>
  <si>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</si>
  <si>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</si>
  <si>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</si>
  <si>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</si>
  <si>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</si>
  <si>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</si>
  <si>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</si>
  <si>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</si>
  <si>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</si>
  <si>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</si>
  <si>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</si>
  <si>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</si>
  <si>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</si>
  <si>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</si>
  <si>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</si>
  <si>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</si>
  <si>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</si>
  <si>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</si>
  <si>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</si>
  <si>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</si>
  <si>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</si>
  <si>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</si>
  <si>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</si>
  <si>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</si>
  <si>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</si>
  <si>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</si>
  <si>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</si>
  <si>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</si>
  <si>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</si>
  <si>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</si>
  <si>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</si>
  <si>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</si>
  <si>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</si>
  <si>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</si>
  <si>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</si>
  <si>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</si>
  <si>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</si>
  <si>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</si>
  <si>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</si>
  <si>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</si>
  <si>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</si>
  <si>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</si>
  <si>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</si>
  <si>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</si>
  <si>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</si>
  <si>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</si>
  <si>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</si>
  <si>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</si>
  <si>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</si>
  <si>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</si>
  <si>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</si>
  <si>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</si>
  <si>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</si>
  <si>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</si>
  <si>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</si>
  <si>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</si>
  <si>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</si>
  <si>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</si>
  <si>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</si>
  <si>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</si>
  <si>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</si>
  <si>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</si>
  <si>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</si>
  <si>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</si>
  <si>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</si>
  <si>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</si>
  <si>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</si>
  <si>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</si>
  <si>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</si>
  <si>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</si>
  <si>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</si>
  <si>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</si>
  <si>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</si>
  <si>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</si>
  <si>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</si>
  <si>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</si>
  <si>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</si>
  <si>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</si>
  <si>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</si>
  <si>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</si>
  <si>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</si>
  <si>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</si>
  <si>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</si>
  <si>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</si>
  <si>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</si>
  <si>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</si>
  <si>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</si>
  <si>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</si>
  <si>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</si>
  <si>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</si>
  <si>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</si>
  <si>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</si>
  <si>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</si>
  <si>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</si>
  <si>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</si>
  <si>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</si>
  <si>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</si>
  <si>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</si>
  <si>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</si>
  <si>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</si>
  <si>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</si>
  <si>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</si>
  <si>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</si>
  <si>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</si>
  <si>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</si>
  <si>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</si>
  <si>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</si>
  <si>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</si>
  <si>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</si>
  <si>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</si>
  <si>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</si>
  <si>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</si>
  <si>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</si>
  <si>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</si>
  <si>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</si>
  <si>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</si>
  <si>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</si>
  <si>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</si>
  <si>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</si>
  <si>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</si>
  <si>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</si>
  <si>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</si>
  <si>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</si>
  <si>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</si>
  <si>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</si>
  <si>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</si>
  <si>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</si>
  <si>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</si>
  <si>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</si>
  <si>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</si>
  <si>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</si>
  <si>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</si>
  <si>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</si>
  <si>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</si>
  <si>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</si>
  <si>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</si>
  <si>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</si>
  <si>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</si>
  <si>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</si>
  <si>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</si>
  <si>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</si>
  <si>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</si>
  <si>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</si>
  <si>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</si>
  <si>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</si>
  <si>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</si>
  <si>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</si>
  <si>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</si>
  <si>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</si>
  <si>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</si>
  <si>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</si>
  <si>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</si>
  <si>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</si>
  <si>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</si>
  <si>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</si>
  <si>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</si>
  <si>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</si>
  <si>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</si>
  <si>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</si>
  <si>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</si>
  <si>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</si>
  <si>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</si>
  <si>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</si>
  <si>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</si>
  <si>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</si>
  <si>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</si>
  <si>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</si>
  <si>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</si>
  <si>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</si>
  <si>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</si>
  <si>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</si>
  <si>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</si>
  <si>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</si>
  <si>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</si>
  <si>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</si>
  <si>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</si>
  <si>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</si>
  <si>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</si>
  <si>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</si>
  <si>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</si>
  <si>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</si>
  <si>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</si>
  <si>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</si>
  <si>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</si>
  <si>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</si>
  <si>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</si>
  <si>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</si>
  <si>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</si>
  <si>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</si>
  <si>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</si>
  <si>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</si>
  <si>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</si>
  <si>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</si>
  <si>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</si>
  <si>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</si>
  <si>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</si>
  <si>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</si>
  <si>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</si>
  <si>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</si>
  <si>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</si>
  <si>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</si>
  <si>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</si>
  <si>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</si>
  <si>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</si>
  <si>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</si>
  <si>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</si>
  <si>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</si>
  <si>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</si>
  <si>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</si>
  <si>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</si>
  <si>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</si>
  <si>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</si>
  <si>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</si>
  <si>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</si>
  <si>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</si>
  <si>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</si>
  <si>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</si>
  <si>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</si>
  <si>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</si>
  <si>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</si>
  <si>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</si>
  <si>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</si>
  <si>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</si>
  <si>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</si>
  <si>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</si>
  <si>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</si>
  <si>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</si>
  <si>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</si>
  <si>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</si>
  <si>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</si>
  <si>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</si>
  <si>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</si>
  <si>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</si>
  <si>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</si>
  <si>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</si>
  <si>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</si>
  <si>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</si>
  <si>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</si>
  <si>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</si>
  <si>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</si>
  <si>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</si>
  <si>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</si>
  <si>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</si>
  <si>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</si>
  <si>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</si>
  <si>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</si>
  <si>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</si>
  <si>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</si>
  <si>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</si>
  <si>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</si>
  <si>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</si>
  <si>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</si>
  <si>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</si>
  <si>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</si>
  <si>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</si>
  <si>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</si>
  <si>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</si>
  <si>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</si>
  <si>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</si>
  <si>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</si>
  <si>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</si>
  <si>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</si>
  <si>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</si>
  <si>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</si>
  <si>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</si>
  <si>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</si>
  <si>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</si>
  <si>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</si>
  <si>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</si>
  <si>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</si>
  <si>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</si>
  <si>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</si>
  <si>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</si>
  <si>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</si>
  <si>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</si>
  <si>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</si>
  <si>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</si>
  <si>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</si>
  <si>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</si>
  <si>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</si>
  <si>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</si>
  <si>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</si>
  <si>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</si>
  <si>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</si>
  <si>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</si>
  <si>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</si>
  <si>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</si>
  <si>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</si>
  <si>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</si>
  <si>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</si>
  <si>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</si>
  <si>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</si>
  <si>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</si>
  <si>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</si>
  <si>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</si>
  <si>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</si>
  <si>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</si>
  <si>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</si>
  <si>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</si>
  <si>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</si>
  <si>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</si>
  <si>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</si>
  <si>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</si>
  <si>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</si>
  <si>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</si>
  <si>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</si>
  <si>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</si>
  <si>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</si>
  <si>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</si>
  <si>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</si>
  <si>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</si>
  <si>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</si>
  <si>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</si>
  <si>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</si>
  <si>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</si>
  <si>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</si>
  <si>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</si>
  <si>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</si>
  <si>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</si>
  <si>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</si>
  <si>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</si>
  <si>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</si>
  <si>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</si>
  <si>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</si>
  <si>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</si>
  <si>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</si>
  <si>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</si>
  <si>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</si>
  <si>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</si>
  <si>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</si>
  <si>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</si>
  <si>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</si>
  <si>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</si>
  <si>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</si>
  <si>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</si>
  <si>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</si>
  <si>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</si>
  <si>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</si>
  <si>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</si>
  <si>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</si>
  <si>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</si>
  <si>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</si>
  <si>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</si>
  <si>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</si>
  <si>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</si>
  <si>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</si>
  <si>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</si>
  <si>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</si>
  <si>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</si>
  <si>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</si>
  <si>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</si>
  <si>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</si>
  <si>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</si>
  <si>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</si>
  <si>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</si>
  <si>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</si>
  <si>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</si>
  <si>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</si>
  <si>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</si>
  <si>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</si>
  <si>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</si>
  <si>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</si>
  <si>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</si>
  <si>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</si>
  <si>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</si>
  <si>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</si>
  <si>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</si>
  <si>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</si>
  <si>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</si>
  <si>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</si>
  <si>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</si>
  <si>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</si>
  <si>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</si>
  <si>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</si>
  <si>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</si>
  <si>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</si>
  <si>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</si>
  <si>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</si>
  <si>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</si>
  <si>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</si>
  <si>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</si>
  <si>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</si>
  <si>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</si>
  <si>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</si>
  <si>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</si>
  <si>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</si>
  <si>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</si>
  <si>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</si>
  <si>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</si>
  <si>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</si>
  <si>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</si>
  <si>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</si>
  <si>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</si>
  <si>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</si>
  <si>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</si>
  <si>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</si>
  <si>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</si>
  <si>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</si>
  <si>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</si>
  <si>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</si>
  <si>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</si>
  <si>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</si>
  <si>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</si>
  <si>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</si>
  <si>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</si>
  <si>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</si>
  <si>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</si>
  <si>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</si>
  <si>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</si>
  <si>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</si>
  <si>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</si>
  <si>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</si>
  <si>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</si>
  <si>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</si>
  <si>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</si>
  <si>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</si>
  <si>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</si>
  <si>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</si>
  <si>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</si>
  <si>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</si>
  <si>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</si>
  <si>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</si>
  <si>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</si>
  <si>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</si>
  <si>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</si>
  <si>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</si>
  <si>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</si>
  <si>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</si>
  <si>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</si>
  <si>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</si>
  <si>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</si>
  <si>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</si>
  <si>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</si>
  <si>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</si>
  <si>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</si>
  <si>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</si>
  <si>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</si>
  <si>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</si>
  <si>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</si>
  <si>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</si>
  <si>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</si>
  <si>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</si>
  <si>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</si>
  <si>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</si>
  <si>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</si>
  <si>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</si>
  <si>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</si>
  <si>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</si>
  <si>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</si>
  <si>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</si>
  <si>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</si>
  <si>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</si>
  <si>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</si>
  <si>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</si>
  <si>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</si>
  <si>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</si>
  <si>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</si>
  <si>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</si>
  <si>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</si>
  <si>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</si>
  <si>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</si>
  <si>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</si>
  <si>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</si>
  <si>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</si>
  <si>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</si>
  <si>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</si>
  <si>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</si>
  <si>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</si>
  <si>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</si>
  <si>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</si>
  <si>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</si>
  <si>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</si>
  <si>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</si>
  <si>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</si>
  <si>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</si>
  <si>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</si>
  <si>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</si>
  <si>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</si>
  <si>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</si>
  <si>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</si>
  <si>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</si>
  <si>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</si>
  <si>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</si>
  <si>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</si>
  <si>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</si>
  <si>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</si>
  <si>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</si>
  <si>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</si>
  <si>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</si>
  <si>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</si>
  <si>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</si>
  <si>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</si>
  <si>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</si>
  <si>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</si>
  <si>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</si>
  <si>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</si>
  <si>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</si>
  <si>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</si>
  <si>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</si>
  <si>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</si>
  <si>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</si>
  <si>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</si>
  <si>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</si>
  <si>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</si>
  <si>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</si>
  <si>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</si>
  <si>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</si>
  <si>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</si>
  <si>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</si>
  <si>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</si>
  <si>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</si>
  <si>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</si>
  <si>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</si>
  <si>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</si>
  <si>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</si>
  <si>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</si>
  <si>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</si>
  <si>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</si>
  <si>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</si>
  <si>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</si>
  <si>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</si>
  <si>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</si>
  <si>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</si>
  <si>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</si>
  <si>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</si>
  <si>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</si>
  <si>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</si>
  <si>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</si>
  <si>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</si>
  <si>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</si>
  <si>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</si>
  <si>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</si>
  <si>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</si>
  <si>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</si>
  <si>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</si>
  <si>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</si>
  <si>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</si>
  <si>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</si>
  <si>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</si>
  <si>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</si>
  <si>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</si>
  <si>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</si>
  <si>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</si>
  <si>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</si>
  <si>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</si>
  <si>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</si>
  <si>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</si>
  <si>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</si>
  <si>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</si>
  <si>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</si>
  <si>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</si>
  <si>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</si>
  <si>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</si>
  <si>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</si>
  <si>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</si>
  <si>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</si>
  <si>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</si>
  <si>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</si>
  <si>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</si>
  <si>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</si>
  <si>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</si>
  <si>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</si>
  <si>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</si>
  <si>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</si>
  <si>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</si>
  <si>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</si>
  <si>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</si>
  <si>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</si>
  <si>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</si>
  <si>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</si>
  <si>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</si>
  <si>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</si>
  <si>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</si>
  <si>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</si>
  <si>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</si>
  <si>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</si>
  <si>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</si>
  <si>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</si>
  <si>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</si>
  <si>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</si>
  <si>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</si>
  <si>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</si>
  <si>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</si>
  <si>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</si>
  <si>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</si>
  <si>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</si>
  <si>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</si>
  <si>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</si>
  <si>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</si>
  <si>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</si>
  <si>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</si>
  <si>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</si>
  <si>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</si>
  <si>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</si>
  <si>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</si>
  <si>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</si>
  <si>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</si>
  <si>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</si>
  <si>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</si>
  <si>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</si>
  <si>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</si>
  <si>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</si>
  <si>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</si>
  <si>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</si>
  <si>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</si>
  <si>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</si>
  <si>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</si>
  <si>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</si>
  <si>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</si>
  <si>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</si>
  <si>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</si>
  <si>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</si>
  <si>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</si>
  <si>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</si>
  <si>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</si>
  <si>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</si>
  <si>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</si>
  <si>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</si>
  <si>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</si>
  <si>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</si>
  <si>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</si>
  <si>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</si>
  <si>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</si>
  <si>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</si>
  <si>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</si>
  <si>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</si>
  <si>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</si>
  <si>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</si>
  <si>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</si>
  <si>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</si>
  <si>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</si>
  <si>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</si>
  <si>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</si>
  <si>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</si>
  <si>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</si>
  <si>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</si>
  <si>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</si>
  <si>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</si>
  <si>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</si>
  <si>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</si>
  <si>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</si>
  <si>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</si>
  <si>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</si>
  <si>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</si>
  <si>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</si>
  <si>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</si>
  <si>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</si>
  <si>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</si>
  <si>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</si>
  <si>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</si>
  <si>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</si>
  <si>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</si>
  <si>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</si>
  <si>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</si>
  <si>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</si>
  <si>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</si>
  <si>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</si>
  <si>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</si>
  <si>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</si>
  <si>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</si>
  <si>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</si>
  <si>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</si>
  <si>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</si>
  <si>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</si>
  <si>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</si>
  <si>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</si>
  <si>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</si>
  <si>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</si>
  <si>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</si>
  <si>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</si>
  <si>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</si>
  <si>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</si>
  <si>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</si>
  <si>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</si>
  <si>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</si>
  <si>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</si>
  <si>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</si>
  <si>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</si>
  <si>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</si>
  <si>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</si>
  <si>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</si>
  <si>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</si>
  <si>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</si>
  <si>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</si>
  <si>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</si>
  <si>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</si>
  <si>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</si>
  <si>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</si>
  <si>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</si>
  <si>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</si>
  <si>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</si>
  <si>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</si>
  <si>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</si>
  <si>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</si>
  <si>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</si>
  <si>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</si>
  <si>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</si>
  <si>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</si>
  <si>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</si>
  <si>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</si>
  <si>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</si>
  <si>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</si>
  <si>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</si>
  <si>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</si>
  <si>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</si>
  <si>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</si>
  <si>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</si>
  <si>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</si>
  <si>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</si>
  <si>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</si>
  <si>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</si>
  <si>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</si>
  <si>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</si>
  <si>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</si>
  <si>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</si>
  <si>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</si>
  <si>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</si>
  <si>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</si>
  <si>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</si>
  <si>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</si>
  <si>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</si>
  <si>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</si>
  <si>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</si>
  <si>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</si>
  <si>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</si>
  <si>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</si>
  <si>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</si>
  <si>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</si>
  <si>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</si>
  <si>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</si>
  <si>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</si>
  <si>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</si>
  <si>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</si>
  <si>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</si>
  <si>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</si>
  <si>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</si>
  <si>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</si>
  <si>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</si>
  <si>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</si>
  <si>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</si>
  <si>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</si>
  <si>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</si>
  <si>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</si>
  <si>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</si>
  <si>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</si>
  <si>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</si>
  <si>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</si>
  <si>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</si>
  <si>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</si>
  <si>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</si>
  <si>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</si>
  <si>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</si>
  <si>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</si>
  <si>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</si>
  <si>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</si>
  <si>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</si>
  <si>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</si>
  <si>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</si>
  <si>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</si>
  <si>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</si>
  <si>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</si>
  <si>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</si>
  <si>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</si>
  <si>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</si>
  <si>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</si>
  <si>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</si>
  <si>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</si>
  <si>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</si>
  <si>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</si>
  <si>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</si>
  <si>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</si>
  <si>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</si>
  <si>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</si>
  <si>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</si>
  <si>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</si>
  <si>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</si>
  <si>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</si>
  <si>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</si>
  <si>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</si>
  <si>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</si>
  <si>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</si>
  <si>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</si>
  <si>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</si>
  <si>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</si>
  <si>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</si>
  <si>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</si>
  <si>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</si>
  <si>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</si>
  <si>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</si>
  <si>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</si>
  <si>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</si>
  <si>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</si>
  <si>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</si>
  <si>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</si>
  <si>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</si>
  <si>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</si>
  <si>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</si>
  <si>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</si>
  <si>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</si>
  <si>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</si>
  <si>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</si>
  <si>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</si>
  <si>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</si>
  <si>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</si>
  <si>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</si>
  <si>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</si>
  <si>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</si>
  <si>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</si>
  <si>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</si>
  <si>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</si>
  <si>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</si>
  <si>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</si>
  <si>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</si>
  <si>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</si>
  <si>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</si>
  <si>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</si>
  <si>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</si>
  <si>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</si>
  <si>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</si>
  <si>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</si>
  <si>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</si>
  <si>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</si>
  <si>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</si>
  <si>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</si>
  <si>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</si>
  <si>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</si>
  <si>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</si>
  <si>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</si>
  <si>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</si>
  <si>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</si>
  <si>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</si>
  <si>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</si>
  <si>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</si>
  <si>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</si>
  <si>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</si>
  <si>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</si>
  <si>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</si>
  <si>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</si>
  <si>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</si>
  <si>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</si>
  <si>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</si>
  <si>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</si>
  <si>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</si>
  <si>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</si>
  <si>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</si>
  <si>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</si>
  <si>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</si>
  <si>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</si>
  <si>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</si>
  <si>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</si>
  <si>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</si>
  <si>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</si>
  <si>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</si>
  <si>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</si>
  <si>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</si>
  <si>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</si>
  <si>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</si>
  <si>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</si>
  <si>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</si>
  <si>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</si>
  <si>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</si>
  <si>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</si>
  <si>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</si>
  <si>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</si>
  <si>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</si>
  <si>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</si>
  <si>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</si>
  <si>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</si>
  <si>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</si>
  <si>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</si>
  <si>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</si>
  <si>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</si>
  <si>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</si>
  <si>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</si>
  <si>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</si>
  <si>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</si>
  <si>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</si>
  <si>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</si>
  <si>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</si>
  <si>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</si>
  <si>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</si>
  <si>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</si>
  <si>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</si>
  <si>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</si>
  <si>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</si>
  <si>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</si>
  <si>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</si>
  <si>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</si>
  <si>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</si>
  <si>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</si>
  <si>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</si>
  <si>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</si>
  <si>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</si>
  <si>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</si>
  <si>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</si>
  <si>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</si>
  <si>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</si>
  <si>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</si>
  <si>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</si>
  <si>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</si>
  <si>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</si>
  <si>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</si>
  <si>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</si>
  <si>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</si>
  <si>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</si>
  <si>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</si>
  <si>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</si>
  <si>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</si>
  <si>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</si>
  <si>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</si>
  <si>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</si>
  <si>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</si>
  <si>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</si>
  <si>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</si>
  <si>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</si>
  <si>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</si>
  <si>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</si>
  <si>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</si>
  <si>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</si>
  <si>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</si>
  <si>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</si>
  <si>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</si>
  <si>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</si>
  <si>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</si>
  <si>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</si>
  <si>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</si>
  <si>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</si>
  <si>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</si>
  <si>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</si>
  <si>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</si>
  <si>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</si>
  <si>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</si>
  <si>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</si>
  <si>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</si>
  <si>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</si>
  <si>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</si>
  <si>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</si>
  <si>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</si>
  <si>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</si>
  <si>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</si>
  <si>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</si>
  <si>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</si>
  <si>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</si>
  <si>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</si>
  <si>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</si>
  <si>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</si>
  <si>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</si>
  <si>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</si>
  <si>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</si>
  <si>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</si>
  <si>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</si>
  <si>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</si>
  <si>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</si>
  <si>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</si>
  <si>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</si>
  <si>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</si>
  <si>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</si>
  <si>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</si>
  <si>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</si>
  <si>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</si>
  <si>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</si>
  <si>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</si>
  <si>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</si>
  <si>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</si>
  <si>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</si>
  <si>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</si>
  <si>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</si>
  <si>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</si>
  <si>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</si>
  <si>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</si>
  <si>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</si>
  <si>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</si>
  <si>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</si>
  <si>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</si>
  <si>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</si>
  <si>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</si>
  <si>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</si>
  <si>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</si>
  <si>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</si>
  <si>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</si>
  <si>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</si>
  <si>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</si>
  <si>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</si>
  <si>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</si>
  <si>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</si>
  <si>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</si>
  <si>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</si>
  <si>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</si>
  <si>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</si>
  <si>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</si>
  <si>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</si>
  <si>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</si>
  <si>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</si>
  <si>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</si>
  <si>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</si>
  <si>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</si>
  <si>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</si>
  <si>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</si>
  <si>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</si>
  <si>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</si>
  <si>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</si>
  <si>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</si>
  <si>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</si>
  <si>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</si>
  <si>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</si>
  <si>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</si>
  <si>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</si>
  <si>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</si>
  <si>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</si>
  <si>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</si>
  <si>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</si>
  <si>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</si>
  <si>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</si>
  <si>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</si>
  <si>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</si>
  <si>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</si>
  <si>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</si>
  <si>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</si>
  <si>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</si>
  <si>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</si>
  <si>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</si>
  <si>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</si>
  <si>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</si>
  <si>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</si>
  <si>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</si>
  <si>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</si>
  <si>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</si>
  <si>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</si>
  <si>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</si>
  <si>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</si>
  <si>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</si>
  <si>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</si>
  <si>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</si>
  <si>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</si>
  <si>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</si>
  <si>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</si>
  <si>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</si>
  <si>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</si>
  <si>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</si>
  <si>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</si>
  <si>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</si>
  <si>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</si>
  <si>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</si>
  <si>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</si>
  <si>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</si>
  <si>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</si>
  <si>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</si>
  <si>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</si>
  <si>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</si>
  <si>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</si>
  <si>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</si>
  <si>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</si>
  <si>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</si>
  <si>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</si>
  <si>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</si>
  <si>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</si>
  <si>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</si>
  <si>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</si>
  <si>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</si>
  <si>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</si>
  <si>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</si>
  <si>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</si>
  <si>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</si>
  <si>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</si>
  <si>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</si>
  <si>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</si>
  <si>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</si>
  <si>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</si>
  <si>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</si>
  <si>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</si>
  <si>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</si>
  <si>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</si>
  <si>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</si>
  <si>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</si>
  <si>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</si>
  <si>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</si>
  <si>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</si>
  <si>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</si>
  <si>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</si>
  <si>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</si>
  <si>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</si>
  <si>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</si>
  <si>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</si>
  <si>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</si>
  <si>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</si>
  <si>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</si>
  <si>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</si>
  <si>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</si>
  <si>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</si>
  <si>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</si>
  <si>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</si>
  <si>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</si>
  <si>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</si>
  <si>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</si>
  <si>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</si>
  <si>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</si>
  <si>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</si>
  <si>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</si>
  <si>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</si>
  <si>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</si>
  <si>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</si>
  <si>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</si>
  <si>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</si>
  <si>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</si>
  <si>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</si>
  <si>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</si>
  <si>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</si>
  <si>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</si>
  <si>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</si>
  <si>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</si>
  <si>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</si>
  <si>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</si>
  <si>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</si>
  <si>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</si>
  <si>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</si>
  <si>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</si>
  <si>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</si>
  <si>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</si>
  <si>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</si>
  <si>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</si>
  <si>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</si>
  <si>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</si>
  <si>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</si>
  <si>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</si>
  <si>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</si>
  <si>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</si>
  <si>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</si>
  <si>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</si>
  <si>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</si>
  <si>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</si>
  <si>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</si>
  <si>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</si>
  <si>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</si>
  <si>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</si>
  <si>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</si>
  <si>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</si>
  <si>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</si>
  <si>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</si>
  <si>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</si>
  <si>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</si>
  <si>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</si>
  <si>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</si>
  <si>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</si>
  <si>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</si>
  <si>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</si>
  <si>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</si>
  <si>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</si>
  <si>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</si>
  <si>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</si>
  <si>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</si>
  <si>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</si>
  <si>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</si>
  <si>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</si>
  <si>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</si>
  <si>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</si>
  <si>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</si>
  <si>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</si>
  <si>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</si>
  <si>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</si>
  <si>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</si>
  <si>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</si>
  <si>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</si>
  <si>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</si>
  <si>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</si>
  <si>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</si>
  <si>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</si>
  <si>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</si>
  <si>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</si>
  <si>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</si>
  <si>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</si>
  <si>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</si>
  <si>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</si>
  <si>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</si>
  <si>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</si>
  <si>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</si>
  <si>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</si>
  <si>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</si>
  <si>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</si>
  <si>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</si>
  <si>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</si>
  <si>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</si>
  <si>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</si>
  <si>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</si>
  <si>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</si>
  <si>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</si>
  <si>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</si>
  <si>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</si>
  <si>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</si>
  <si>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</si>
  <si>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</si>
  <si>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</si>
  <si>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</si>
  <si>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</si>
  <si>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</si>
  <si>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</si>
  <si>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</si>
  <si>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</si>
  <si>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</si>
  <si>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</si>
  <si>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</si>
  <si>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</si>
  <si>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</si>
  <si>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</si>
  <si>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</si>
  <si>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</si>
  <si>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</si>
  <si>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</si>
  <si>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</si>
  <si>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</si>
  <si>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</si>
  <si>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</si>
  <si>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</si>
  <si>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</si>
  <si>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</si>
  <si>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</si>
  <si>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</si>
  <si>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</si>
  <si>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</si>
  <si>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</si>
  <si>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</si>
  <si>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</si>
  <si>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</si>
  <si>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</si>
  <si>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</si>
  <si>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</si>
  <si>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</si>
  <si>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</si>
  <si>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</si>
  <si>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</si>
  <si>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</si>
  <si>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</si>
  <si>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</si>
  <si>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</si>
  <si>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</si>
  <si>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</si>
  <si>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</si>
  <si>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</si>
  <si>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</si>
  <si>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</si>
  <si>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</si>
  <si>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</si>
  <si>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</si>
  <si>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</si>
  <si>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</si>
  <si>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</si>
  <si>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</si>
  <si>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</si>
  <si>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</si>
  <si>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</si>
  <si>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</si>
  <si>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</si>
  <si>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</si>
  <si>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</si>
  <si>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</si>
  <si>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</si>
  <si>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</si>
  <si>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</si>
  <si>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</si>
  <si>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</si>
  <si>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</si>
  <si>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</si>
  <si>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</si>
  <si>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</si>
  <si>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</si>
  <si>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</si>
  <si>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</si>
  <si>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</si>
  <si>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</si>
  <si>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</si>
  <si>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</si>
  <si>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</si>
  <si>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</si>
  <si>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</si>
  <si>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</si>
  <si>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</si>
  <si>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</si>
  <si>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</si>
  <si>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</si>
  <si>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</si>
  <si>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</si>
  <si>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</si>
  <si>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</si>
  <si>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</si>
  <si>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</si>
  <si>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</si>
  <si>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</si>
  <si>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</si>
  <si>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</si>
  <si>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</si>
  <si>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</si>
  <si>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</si>
  <si>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</si>
  <si>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</si>
  <si>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</si>
  <si>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</si>
  <si>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</si>
  <si>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</si>
  <si>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</si>
  <si>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</si>
  <si>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</si>
  <si>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</si>
  <si>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</si>
  <si>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</si>
  <si>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</si>
  <si>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</si>
  <si>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</si>
  <si>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</si>
  <si>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</si>
  <si>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</si>
  <si>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</si>
  <si>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</si>
  <si>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</si>
  <si>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</si>
  <si>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</si>
  <si>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</si>
  <si>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</si>
  <si>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</si>
  <si>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</si>
  <si>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</si>
  <si>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</si>
  <si>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</si>
  <si>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</si>
  <si>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</si>
  <si>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</si>
  <si>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</si>
  <si>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</si>
  <si>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</si>
  <si>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</si>
  <si>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</si>
  <si>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</si>
  <si>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</si>
  <si>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</si>
  <si>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</si>
  <si>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</si>
  <si>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</si>
  <si>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</si>
  <si>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</si>
  <si>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</si>
  <si>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</si>
  <si>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</si>
  <si>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</si>
  <si>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</si>
  <si>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</si>
  <si>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</si>
  <si>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</si>
  <si>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</si>
  <si>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</si>
  <si>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</si>
  <si>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</si>
  <si>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</si>
  <si>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</si>
  <si>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</si>
  <si>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</si>
  <si>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</si>
  <si>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</si>
  <si>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</si>
  <si>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</si>
  <si>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</si>
  <si>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</si>
  <si>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</si>
  <si>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</si>
  <si>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</si>
  <si>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</si>
  <si>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</si>
  <si>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</si>
  <si>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</si>
  <si>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</si>
  <si>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</si>
  <si>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</si>
  <si>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</si>
  <si>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</si>
  <si>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</si>
  <si>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</si>
  <si>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</si>
  <si>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</si>
  <si>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</si>
  <si>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</si>
  <si>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</si>
  <si>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</si>
  <si>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</si>
  <si>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</si>
  <si>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</si>
  <si>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</si>
  <si>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</si>
  <si>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</si>
  <si>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</si>
  <si>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</si>
  <si>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</si>
  <si>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</si>
  <si>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</si>
  <si>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</si>
  <si>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</si>
  <si>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</si>
  <si>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</si>
  <si>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</si>
  <si>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</si>
  <si>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</si>
  <si>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</si>
  <si>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</si>
  <si>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</si>
  <si>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</si>
  <si>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</si>
  <si>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</si>
  <si>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</si>
  <si>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</si>
  <si>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</si>
  <si>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</si>
  <si>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</si>
  <si>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</si>
  <si>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</si>
  <si>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</si>
  <si>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</si>
  <si>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</si>
  <si>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</si>
  <si>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</si>
  <si>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</si>
  <si>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</si>
  <si>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</si>
  <si>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</si>
  <si>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</si>
  <si>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</si>
  <si>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</si>
  <si>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</si>
  <si>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</si>
  <si>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</si>
  <si>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</si>
  <si>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</si>
  <si>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</si>
  <si>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</si>
  <si>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</si>
  <si>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</si>
  <si>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</si>
  <si>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</si>
  <si>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</si>
  <si>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</si>
  <si>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</si>
  <si>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</si>
  <si>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</si>
  <si>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</si>
  <si>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</si>
  <si>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</si>
  <si>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</si>
  <si>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</si>
  <si>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</si>
  <si>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</si>
  <si>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</si>
  <si>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</si>
  <si>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</si>
  <si>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</si>
  <si>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</si>
  <si>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</si>
  <si>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</si>
  <si>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</si>
  <si>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</si>
  <si>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</si>
  <si>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</si>
  <si>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</si>
  <si>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</si>
  <si>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</si>
  <si>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</si>
  <si>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</si>
  <si>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</si>
  <si>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</si>
  <si>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</si>
  <si>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</si>
  <si>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</si>
  <si>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</si>
  <si>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</si>
  <si>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</si>
  <si>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</si>
  <si>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</si>
  <si>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</si>
  <si>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</si>
  <si>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</si>
  <si>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</si>
  <si>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</si>
  <si>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</si>
  <si>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</si>
  <si>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</si>
  <si>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</si>
  <si>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</si>
  <si>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</si>
  <si>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</si>
  <si>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</si>
  <si>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</si>
  <si>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</si>
  <si>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</si>
  <si>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</si>
  <si>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</si>
  <si>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</si>
  <si>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</si>
  <si>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</si>
  <si>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</si>
  <si>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</si>
  <si>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</si>
  <si>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</si>
  <si>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</si>
  <si>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</si>
  <si>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</si>
  <si>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</si>
  <si>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</si>
  <si>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</si>
  <si>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</si>
  <si>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</si>
  <si>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</si>
  <si>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</si>
  <si>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</si>
  <si>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</si>
  <si>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</si>
  <si>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</si>
  <si>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</si>
  <si>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</si>
  <si>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</si>
  <si>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</si>
  <si>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</si>
  <si>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</si>
  <si>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</si>
  <si>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</si>
  <si>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</si>
  <si>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</si>
  <si>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</si>
  <si>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</si>
  <si>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</si>
  <si>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</si>
  <si>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</si>
  <si>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</si>
  <si>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</si>
  <si>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</si>
  <si>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</si>
  <si>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</si>
  <si>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</si>
  <si>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</si>
  <si>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</si>
  <si>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</si>
  <si>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</si>
  <si>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</si>
  <si>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</si>
  <si>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</si>
  <si>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</si>
  <si>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</si>
  <si>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</si>
  <si>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</si>
  <si>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</si>
  <si>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</si>
  <si>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</si>
  <si>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</si>
  <si>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</si>
  <si>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</si>
  <si>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</si>
  <si>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</si>
  <si>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</si>
  <si>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</si>
  <si>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</si>
  <si>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</si>
  <si>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</si>
  <si>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</si>
  <si>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</si>
  <si>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</si>
  <si>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</si>
  <si>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</si>
  <si>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</si>
  <si>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</si>
  <si>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</si>
  <si>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</si>
  <si>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</si>
  <si>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</si>
  <si>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</si>
  <si>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</si>
  <si>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</si>
  <si>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</si>
  <si>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</si>
  <si>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</si>
  <si>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</si>
  <si>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</si>
  <si>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</si>
  <si>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</si>
  <si>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</si>
  <si>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</si>
  <si>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</si>
  <si>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</si>
  <si>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</si>
  <si>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</si>
  <si>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</si>
  <si>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</si>
  <si>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</si>
  <si>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</si>
  <si>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</si>
  <si>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</si>
  <si>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</si>
  <si>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</si>
  <si>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</si>
  <si>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</si>
  <si>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</si>
  <si>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</si>
  <si>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</si>
  <si>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</si>
  <si>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</si>
  <si>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</si>
  <si>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</si>
  <si>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</si>
  <si>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</si>
  <si>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</si>
  <si>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</si>
  <si>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</si>
  <si>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</si>
  <si>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</si>
  <si>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</si>
  <si>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</si>
  <si>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</si>
  <si>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</si>
  <si>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</si>
  <si>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</si>
  <si>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</si>
  <si>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</si>
  <si>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</si>
  <si>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</si>
  <si>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</si>
  <si>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</si>
  <si>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</si>
  <si>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</si>
  <si>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</si>
  <si>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</si>
  <si>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</si>
  <si>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</si>
  <si>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</si>
  <si>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</si>
  <si>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</si>
  <si>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</si>
  <si>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</si>
  <si>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</si>
  <si>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</si>
  <si>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</si>
  <si>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</si>
  <si>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</si>
  <si>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</si>
  <si>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</si>
  <si>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</si>
  <si>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</si>
  <si>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</si>
  <si>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</si>
  <si>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</si>
  <si>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</si>
  <si>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</si>
  <si>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</si>
  <si>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</si>
  <si>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</si>
  <si>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</si>
  <si>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</si>
  <si>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</si>
  <si>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</si>
  <si>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</si>
  <si>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</si>
  <si>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</si>
  <si>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</si>
  <si>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</si>
  <si>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</si>
  <si>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</si>
  <si>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</si>
  <si>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</si>
  <si>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</si>
  <si>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</si>
  <si>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</si>
  <si>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</si>
  <si>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</si>
  <si>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</si>
  <si>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</si>
  <si>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</si>
  <si>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</si>
  <si>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</si>
  <si>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</si>
  <si>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</si>
  <si>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</si>
  <si>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</si>
  <si>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</si>
  <si>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</si>
  <si>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</si>
  <si>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</si>
  <si>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</si>
  <si>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</si>
  <si>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</si>
  <si>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</si>
  <si>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</si>
  <si>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</si>
  <si>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</si>
  <si>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</si>
  <si>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</si>
  <si>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</si>
  <si>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</si>
  <si>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</si>
  <si>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</si>
  <si>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</si>
  <si>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</si>
  <si>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</si>
  <si>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</si>
  <si>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</si>
  <si>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</si>
  <si>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</si>
  <si>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</si>
  <si>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</si>
  <si>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</si>
  <si>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</si>
  <si>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</si>
  <si>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</si>
  <si>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</si>
  <si>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</si>
  <si>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</si>
  <si>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</si>
  <si>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</si>
  <si>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</si>
  <si>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</si>
  <si>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</si>
  <si>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</si>
  <si>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</si>
  <si>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</si>
  <si>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</si>
  <si>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</si>
  <si>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</si>
  <si>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</si>
  <si>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</si>
  <si>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</si>
  <si>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</si>
  <si>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</si>
  <si>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</si>
  <si>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</si>
  <si>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</si>
  <si>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</si>
  <si>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</si>
  <si>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</si>
  <si>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</si>
  <si>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</si>
  <si>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</si>
  <si>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</si>
  <si>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</si>
  <si>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</si>
  <si>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</si>
  <si>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</si>
  <si>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</si>
  <si>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</si>
  <si>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</si>
  <si>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</si>
  <si>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</si>
  <si>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</si>
  <si>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</si>
  <si>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</si>
  <si>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</si>
  <si>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</si>
  <si>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</si>
  <si>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</si>
  <si>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</si>
  <si>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</si>
  <si>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</si>
  <si>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</si>
  <si>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</si>
  <si>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</si>
  <si>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</si>
  <si>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</si>
  <si>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</si>
  <si>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</si>
  <si>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</si>
  <si>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</si>
  <si>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</si>
  <si>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</si>
  <si>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</si>
  <si>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</si>
  <si>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</si>
  <si>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</si>
  <si>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</si>
  <si>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</si>
  <si>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</si>
  <si>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</si>
  <si>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</si>
  <si>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</si>
  <si>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</si>
  <si>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</si>
  <si>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</si>
  <si>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</si>
  <si>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</si>
  <si>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</si>
  <si>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</si>
  <si>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</si>
  <si>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</si>
  <si>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</si>
  <si>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</si>
  <si>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</si>
  <si>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</si>
  <si>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</si>
  <si>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</si>
  <si>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</si>
  <si>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</si>
  <si>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</si>
  <si>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</si>
  <si>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</si>
  <si>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</si>
  <si>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</si>
  <si>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</si>
  <si>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</si>
  <si>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</si>
  <si>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</si>
  <si>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</si>
  <si>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</si>
  <si>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</si>
  <si>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</si>
  <si>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</si>
  <si>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</si>
  <si>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</si>
  <si>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</si>
  <si>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</si>
  <si>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</si>
  <si>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</si>
  <si>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</si>
  <si>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</si>
  <si>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</si>
  <si>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</si>
  <si>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</si>
  <si>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</si>
  <si>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</si>
  <si>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</si>
  <si>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</si>
  <si>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</si>
  <si>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</si>
  <si>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</si>
  <si>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</si>
  <si>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</si>
  <si>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</si>
  <si>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</si>
  <si>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</si>
  <si>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</si>
  <si>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</si>
  <si>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</si>
  <si>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</si>
  <si>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</si>
  <si>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</si>
  <si>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</si>
  <si>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</si>
  <si>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</si>
  <si>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</si>
  <si>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</si>
  <si>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</si>
  <si>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</si>
  <si>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</si>
  <si>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</si>
  <si>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</si>
  <si>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</si>
  <si>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</si>
  <si>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</si>
  <si>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</si>
  <si>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</si>
  <si>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</si>
  <si>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</si>
  <si>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</si>
  <si>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</si>
  <si>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</si>
  <si>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</si>
  <si>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</si>
  <si>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</si>
  <si>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</si>
  <si>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</si>
  <si>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</si>
  <si>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</si>
  <si>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</si>
  <si>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</si>
  <si>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</si>
  <si>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</si>
  <si>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</si>
  <si>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</si>
  <si>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</si>
  <si>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</si>
  <si>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</si>
  <si>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</si>
  <si>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</si>
  <si>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</si>
  <si>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</si>
  <si>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</si>
  <si>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</si>
  <si>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</si>
  <si>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</si>
  <si>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</si>
  <si>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</si>
  <si>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</si>
  <si>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</si>
  <si>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</si>
  <si>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</si>
  <si>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</si>
  <si>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</si>
  <si>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</si>
  <si>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</si>
  <si>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</si>
  <si>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</si>
  <si>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</si>
  <si>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</si>
  <si>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</si>
  <si>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</si>
  <si>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</si>
  <si>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</si>
  <si>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</si>
  <si>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</si>
  <si>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</si>
  <si>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</si>
  <si>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</si>
  <si>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</si>
  <si>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</si>
  <si>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</si>
  <si>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</si>
  <si>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</si>
  <si>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</si>
  <si>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</si>
  <si>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</si>
  <si>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</si>
  <si>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</si>
  <si>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</si>
  <si>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</si>
  <si>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</si>
  <si>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</si>
  <si>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</si>
  <si>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</si>
  <si>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</si>
  <si>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</si>
  <si>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</si>
  <si>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</si>
  <si>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</si>
  <si>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</si>
  <si>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</si>
  <si>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</si>
  <si>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</si>
  <si>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</si>
  <si>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</si>
  <si>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</si>
  <si>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</si>
  <si>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</si>
  <si>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</si>
  <si>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</si>
  <si>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</si>
  <si>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</si>
  <si>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</si>
  <si>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</si>
  <si>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</si>
  <si>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</si>
  <si>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</si>
  <si>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</si>
  <si>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</si>
  <si>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</si>
  <si>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</si>
  <si>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</si>
  <si>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</si>
  <si>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</si>
  <si>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</si>
  <si>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</si>
  <si>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</si>
  <si>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</si>
  <si>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</si>
  <si>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</si>
  <si>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</si>
  <si>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</si>
  <si>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</si>
  <si>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</si>
  <si>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</si>
  <si>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</si>
  <si>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</si>
  <si>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</si>
  <si>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</si>
  <si>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</si>
  <si>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</si>
  <si>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</si>
  <si>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</si>
  <si>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</si>
  <si>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</si>
  <si>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</si>
  <si>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</si>
  <si>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</si>
  <si>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</si>
  <si>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</si>
  <si>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</si>
  <si>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</si>
  <si>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</si>
  <si>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</si>
  <si>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</si>
  <si>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</si>
  <si>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</si>
  <si>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</si>
  <si>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</si>
  <si>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</si>
  <si>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</si>
  <si>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</si>
  <si>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</si>
  <si>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</si>
  <si>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</si>
  <si>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</si>
  <si>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</si>
  <si>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</si>
  <si>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</si>
  <si>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</si>
  <si>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</si>
  <si>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</si>
  <si>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</si>
  <si>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</si>
  <si>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</si>
  <si>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</si>
  <si>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</si>
  <si>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</si>
  <si>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</si>
  <si>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</si>
  <si>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</si>
  <si>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</si>
  <si>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</si>
  <si>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</si>
  <si>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</si>
  <si>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</si>
  <si>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</si>
  <si>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</si>
  <si>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</si>
  <si>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</si>
  <si>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</si>
  <si>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</si>
  <si>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</si>
  <si>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</si>
  <si>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</si>
  <si>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</si>
  <si>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</si>
  <si>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</si>
  <si>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</si>
  <si>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</si>
  <si>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</si>
  <si>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</si>
  <si>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</si>
  <si>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</si>
  <si>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</si>
  <si>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</si>
  <si>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</si>
  <si>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</si>
  <si>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</si>
  <si>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</si>
  <si>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</si>
  <si>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</si>
  <si>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</si>
  <si>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</si>
  <si>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</si>
  <si>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</si>
  <si>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</si>
  <si>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</si>
  <si>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</si>
  <si>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</si>
  <si>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</si>
  <si>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</si>
  <si>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</si>
  <si>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</si>
  <si>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</si>
  <si>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</si>
  <si>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</si>
  <si>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</si>
  <si>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</si>
  <si>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</si>
  <si>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</si>
  <si>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</si>
  <si>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</si>
  <si>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</si>
  <si>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</si>
  <si>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</si>
  <si>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</si>
  <si>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</si>
  <si>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</si>
  <si>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</si>
  <si>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</si>
  <si>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</si>
  <si>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</si>
  <si>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</si>
  <si>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</si>
  <si>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</si>
  <si>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</si>
  <si>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</si>
  <si>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</si>
  <si>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</si>
  <si>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</si>
  <si>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</si>
  <si>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</si>
  <si>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</si>
  <si>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</si>
  <si>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</si>
  <si>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</si>
  <si>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</si>
  <si>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</si>
  <si>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</si>
  <si>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</si>
  <si>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</si>
  <si>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</si>
  <si>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</si>
  <si>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</si>
  <si>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</si>
  <si>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</si>
  <si>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</si>
  <si>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</si>
  <si>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</si>
  <si>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</si>
  <si>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</si>
  <si>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</si>
  <si>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</si>
  <si>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</si>
  <si>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</si>
  <si>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</si>
  <si>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</si>
  <si>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</si>
  <si>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</si>
  <si>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</si>
  <si>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</si>
  <si>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</si>
  <si>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</si>
  <si>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</si>
  <si>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</si>
  <si>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</si>
  <si>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</si>
  <si>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</si>
  <si>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</si>
  <si>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</si>
  <si>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</si>
  <si>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</si>
  <si>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</si>
  <si>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</si>
  <si>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</si>
  <si>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</si>
  <si>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</si>
  <si>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</si>
  <si>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</si>
  <si>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</si>
  <si>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</si>
  <si>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</si>
  <si>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</si>
  <si>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</si>
  <si>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</si>
  <si>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</si>
  <si>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</si>
  <si>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</si>
  <si>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</si>
  <si>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</si>
  <si>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</si>
  <si>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</si>
  <si>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</si>
  <si>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</si>
  <si>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</si>
  <si>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</si>
  <si>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</si>
  <si>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</si>
  <si>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</si>
  <si>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</si>
  <si>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</si>
  <si>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</si>
  <si>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</si>
  <si>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</si>
  <si>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</si>
  <si>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</si>
  <si>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</si>
  <si>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</si>
  <si>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</si>
  <si>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</si>
  <si>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</si>
  <si>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</si>
  <si>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</si>
  <si>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</si>
  <si>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</si>
  <si>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</si>
  <si>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</si>
  <si>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</si>
  <si>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</si>
  <si>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</si>
  <si>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</si>
  <si>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</si>
  <si>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</si>
  <si>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</si>
  <si>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</si>
  <si>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</si>
  <si>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</si>
  <si>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</si>
  <si>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</si>
  <si>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</si>
  <si>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</si>
  <si>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</si>
  <si>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</si>
  <si>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</si>
  <si>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</si>
  <si>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</si>
  <si>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</si>
  <si>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</si>
  <si>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</si>
  <si>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</si>
  <si>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</si>
  <si>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</si>
  <si>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</si>
  <si>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</si>
  <si>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</si>
  <si>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</si>
  <si>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</si>
  <si>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</si>
  <si>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</si>
  <si>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</si>
  <si>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</si>
  <si>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</si>
  <si>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</si>
  <si>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</si>
  <si>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</si>
  <si>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</si>
  <si>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</si>
  <si>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</si>
  <si>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</si>
  <si>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</si>
  <si>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</si>
  <si>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</si>
  <si>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</si>
  <si>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</si>
  <si>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</si>
  <si>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</si>
  <si>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</si>
  <si>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</si>
  <si>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</si>
  <si>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</si>
  <si>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</si>
  <si>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</si>
  <si>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</si>
  <si>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</si>
  <si>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</si>
  <si>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</si>
  <si>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</si>
  <si>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</si>
  <si>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</si>
  <si>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</si>
  <si>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</si>
  <si>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</si>
  <si>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</si>
  <si>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</si>
  <si>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</si>
  <si>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</si>
  <si>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</si>
  <si>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</si>
  <si>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</si>
  <si>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</si>
  <si>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</si>
  <si>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</si>
  <si>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</si>
  <si>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</si>
  <si>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</si>
  <si>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</si>
  <si>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</si>
  <si>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</si>
  <si>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</si>
  <si>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</si>
  <si>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</si>
  <si>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</si>
  <si>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</si>
  <si>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</si>
  <si>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</si>
  <si>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</si>
  <si>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</si>
  <si>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</si>
  <si>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</si>
  <si>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</si>
  <si>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</si>
  <si>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</si>
  <si>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</si>
  <si>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</si>
  <si>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</si>
  <si>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</si>
  <si>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</si>
  <si>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</si>
  <si>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</si>
  <si>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</si>
  <si>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</si>
  <si>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</si>
  <si>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</si>
  <si>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</si>
  <si>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</si>
  <si>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</si>
  <si>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</si>
  <si>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</si>
  <si>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</si>
  <si>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</si>
  <si>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</si>
  <si>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</si>
  <si>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</si>
  <si>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</si>
  <si>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</si>
  <si>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</si>
  <si>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</si>
  <si>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</si>
  <si>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</si>
  <si>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</si>
  <si>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</si>
  <si>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</si>
  <si>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</si>
  <si>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</si>
  <si>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</si>
  <si>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</si>
  <si>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</si>
  <si>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</si>
  <si>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</si>
  <si>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</si>
  <si>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</si>
  <si>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</si>
  <si>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</si>
  <si>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</si>
  <si>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</si>
  <si>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</si>
  <si>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</si>
  <si>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</si>
  <si>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</si>
  <si>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</si>
  <si>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</si>
  <si>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</si>
  <si>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</si>
  <si>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</si>
  <si>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</si>
  <si>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</si>
  <si>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</si>
  <si>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</si>
  <si>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</si>
  <si>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</si>
  <si>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</si>
  <si>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</si>
  <si>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</si>
  <si>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</si>
  <si>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</si>
  <si>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</si>
  <si>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</si>
  <si>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</si>
  <si>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</si>
  <si>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</si>
  <si>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</si>
  <si>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</si>
  <si>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</si>
  <si>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</si>
  <si>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</si>
  <si>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</si>
  <si>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</si>
  <si>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</si>
  <si>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</si>
  <si>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</si>
  <si>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</si>
  <si>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</si>
  <si>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</si>
  <si>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</si>
  <si>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</si>
  <si>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</si>
  <si>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</si>
  <si>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</si>
  <si>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</si>
  <si>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</si>
  <si>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</si>
  <si>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</si>
  <si>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</si>
  <si>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</si>
  <si>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</si>
  <si>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</si>
  <si>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</si>
  <si>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</si>
  <si>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</si>
  <si>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</si>
  <si>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</si>
  <si>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</si>
  <si>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</si>
  <si>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</si>
  <si>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</si>
  <si>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</si>
  <si>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</si>
  <si>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</si>
  <si>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</si>
  <si>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</si>
  <si>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</si>
  <si>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</si>
  <si>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</si>
  <si>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</si>
  <si>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</si>
  <si>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</si>
  <si>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</si>
  <si>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</si>
  <si>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</si>
  <si>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</si>
  <si>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</si>
  <si>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</si>
  <si>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</si>
  <si>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</si>
  <si>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</si>
  <si>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</si>
  <si>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</si>
  <si>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</si>
  <si>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</si>
  <si>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</si>
  <si>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</si>
  <si>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</si>
  <si>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</si>
  <si>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</si>
  <si>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</si>
  <si>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</si>
  <si>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</si>
  <si>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</si>
  <si>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</si>
  <si>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</si>
  <si>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</si>
  <si>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</si>
  <si>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</si>
  <si>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</si>
  <si>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</si>
  <si>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</si>
  <si>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</si>
  <si>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</si>
  <si>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</si>
  <si>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</si>
  <si>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</si>
  <si>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</si>
  <si>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</si>
  <si>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</si>
  <si>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</si>
  <si>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</si>
  <si>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</si>
  <si>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</si>
  <si>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</si>
  <si>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</si>
  <si>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</si>
  <si>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</si>
  <si>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</si>
  <si>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</si>
  <si>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</si>
  <si>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</si>
  <si>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</si>
  <si>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</si>
  <si>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</si>
  <si>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</si>
  <si>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</si>
  <si>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</si>
  <si>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</si>
  <si>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</si>
  <si>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</si>
  <si>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</si>
  <si>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</si>
  <si>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</si>
  <si>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</si>
  <si>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</si>
  <si>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</si>
  <si>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</si>
  <si>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</si>
  <si>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</si>
  <si>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</si>
  <si>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</si>
  <si>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</si>
  <si>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</si>
  <si>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</si>
  <si>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</si>
  <si>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</si>
  <si>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</si>
  <si>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</si>
  <si>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</si>
  <si>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</si>
  <si>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</si>
  <si>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</si>
  <si>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</si>
  <si>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</si>
  <si>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</si>
  <si>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</si>
  <si>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</si>
  <si>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</si>
  <si>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</si>
  <si>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</si>
  <si>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</si>
  <si>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</si>
  <si>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</si>
  <si>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</si>
  <si>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</si>
  <si>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</si>
  <si>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</si>
  <si>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</si>
  <si>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</si>
  <si>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</si>
  <si>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</si>
  <si>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</si>
  <si>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</si>
  <si>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</si>
  <si>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</si>
  <si>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</si>
  <si>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</si>
  <si>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</si>
  <si>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</si>
  <si>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</si>
  <si>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</si>
  <si>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</si>
  <si>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</si>
  <si>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</si>
  <si>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</si>
  <si>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</si>
  <si>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</si>
  <si>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</si>
  <si>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</si>
  <si>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</si>
  <si>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</si>
  <si>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</si>
  <si>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</si>
  <si>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</si>
  <si>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</si>
  <si>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</si>
  <si>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</si>
  <si>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</si>
  <si>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</si>
  <si>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</si>
  <si>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</si>
  <si>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</si>
  <si>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</si>
  <si>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</si>
  <si>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</si>
  <si>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</si>
  <si>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</si>
  <si>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</si>
  <si>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</si>
  <si>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</si>
  <si>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</si>
  <si>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</si>
  <si>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</si>
  <si>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</si>
  <si>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</si>
  <si>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</si>
  <si>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</si>
  <si>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</si>
  <si>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</si>
  <si>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</si>
  <si>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</si>
  <si>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</si>
  <si>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</si>
  <si>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</si>
  <si>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</si>
  <si>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</si>
  <si>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</si>
  <si>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</si>
  <si>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</si>
  <si>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</si>
  <si>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</si>
  <si>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</si>
  <si>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</si>
  <si>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</si>
  <si>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</si>
  <si>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</si>
  <si>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</si>
  <si>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</si>
  <si>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</si>
  <si>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</si>
  <si>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</si>
  <si>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</si>
  <si>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</si>
  <si>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</si>
  <si>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</si>
  <si>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</si>
  <si>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</si>
  <si>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</si>
  <si>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</si>
  <si>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</si>
  <si>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</si>
  <si>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</si>
  <si>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</si>
  <si>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</si>
  <si>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</si>
  <si>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</si>
  <si>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</si>
  <si>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</si>
  <si>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</si>
  <si>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</si>
  <si>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</si>
  <si>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</si>
  <si>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</si>
  <si>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</si>
  <si>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</si>
  <si>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</si>
  <si>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</si>
  <si>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</si>
  <si>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</si>
  <si>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</si>
  <si>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</si>
  <si>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</si>
  <si>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</si>
  <si>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</si>
  <si>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</si>
  <si>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</si>
  <si>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</si>
  <si>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</si>
  <si>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</si>
  <si>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</si>
  <si>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</si>
  <si>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</si>
  <si>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</si>
  <si>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</si>
  <si>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</si>
  <si>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</si>
  <si>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</si>
  <si>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</si>
  <si>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</si>
  <si>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</si>
  <si>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</si>
  <si>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</si>
  <si>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</si>
  <si>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</si>
  <si>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</si>
  <si>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</si>
  <si>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</si>
  <si>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</si>
  <si>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</si>
  <si>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</si>
  <si>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</si>
  <si>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</si>
  <si>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</si>
  <si>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</si>
  <si>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</si>
  <si>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</si>
  <si>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</si>
  <si>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</si>
  <si>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</si>
  <si>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</si>
  <si>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</si>
  <si>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</si>
  <si>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</si>
  <si>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</si>
  <si>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</si>
  <si>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</si>
  <si>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</si>
  <si>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</si>
  <si>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</si>
  <si>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</si>
  <si>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</si>
  <si>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</si>
  <si>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</si>
  <si>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</si>
  <si>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</si>
  <si>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</si>
  <si>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</si>
  <si>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</si>
  <si>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</si>
  <si>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</si>
  <si>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</si>
  <si>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</si>
  <si>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</si>
  <si>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</si>
  <si>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</si>
  <si>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</si>
  <si>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</si>
  <si>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</si>
  <si>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</si>
  <si>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</si>
  <si>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</si>
  <si>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</si>
  <si>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</si>
  <si>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</si>
  <si>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</si>
  <si>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</si>
  <si>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</si>
  <si>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</si>
  <si>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</si>
  <si>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</si>
  <si>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</si>
  <si>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</si>
  <si>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</si>
  <si>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</si>
  <si>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</si>
  <si>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</si>
  <si>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</si>
  <si>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</si>
  <si>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</si>
  <si>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</si>
  <si>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</si>
  <si>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</si>
  <si>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</si>
  <si>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</si>
  <si>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</si>
  <si>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</si>
  <si>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</si>
  <si>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</si>
  <si>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</si>
  <si>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</si>
  <si>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</si>
  <si>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</si>
  <si>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</si>
  <si>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</si>
  <si>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</si>
  <si>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</si>
  <si>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</si>
  <si>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</si>
  <si>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</si>
  <si>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</si>
  <si>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</si>
  <si>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</si>
  <si>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</si>
  <si>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</si>
  <si>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</si>
  <si>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</si>
  <si>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</si>
  <si>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</si>
  <si>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</si>
  <si>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</si>
  <si>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</si>
  <si>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</si>
  <si>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</si>
  <si>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</si>
  <si>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</si>
  <si>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</si>
  <si>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</si>
  <si>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</si>
  <si>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</si>
  <si>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</si>
  <si>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</si>
  <si>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</si>
  <si>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</si>
  <si>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</si>
  <si>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</si>
  <si>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</si>
  <si>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</si>
  <si>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</si>
  <si>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</si>
  <si>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</si>
  <si>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</si>
  <si>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</si>
  <si>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</si>
  <si>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</si>
  <si>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</si>
  <si>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</si>
  <si>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</si>
  <si>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</si>
  <si>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</si>
  <si>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</si>
  <si>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</si>
  <si>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</si>
  <si>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</si>
  <si>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</si>
  <si>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</si>
  <si>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</si>
  <si>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</si>
  <si>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</si>
  <si>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</si>
  <si>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</si>
  <si>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</si>
  <si>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</si>
  <si>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</si>
  <si>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</si>
  <si>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</si>
  <si>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</si>
  <si>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</si>
  <si>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</si>
  <si>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</si>
  <si>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</si>
  <si>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</si>
  <si>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</si>
  <si>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</si>
  <si>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</si>
  <si>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</si>
  <si>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</si>
  <si>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</si>
  <si>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</si>
  <si>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</si>
  <si>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</si>
  <si>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</si>
  <si>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</si>
  <si>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</si>
  <si>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</si>
  <si>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</si>
  <si>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</si>
  <si>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</si>
  <si>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</si>
  <si>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</si>
  <si>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</si>
  <si>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</si>
  <si>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</si>
  <si>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</si>
  <si>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</si>
  <si>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</si>
  <si>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</si>
  <si>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</si>
  <si>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</si>
  <si>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</si>
  <si>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</si>
  <si>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</si>
  <si>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</si>
  <si>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</si>
  <si>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</si>
  <si>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</si>
  <si>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</si>
  <si>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</si>
  <si>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</si>
  <si>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</si>
  <si>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</si>
  <si>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</si>
  <si>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</si>
  <si>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</si>
  <si>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</si>
  <si>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</si>
  <si>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</si>
  <si>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</si>
  <si>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</si>
  <si>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</si>
  <si>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</si>
  <si>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</si>
  <si>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</si>
  <si>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</si>
  <si>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</si>
  <si>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</si>
  <si>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</si>
  <si>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</si>
  <si>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</si>
  <si>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</si>
  <si>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</si>
  <si>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</si>
  <si>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</si>
  <si>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</si>
  <si>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</si>
  <si>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</si>
  <si>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</si>
  <si>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</si>
  <si>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</si>
  <si>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</si>
  <si>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</si>
  <si>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</si>
  <si>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</si>
  <si>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</si>
  <si>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</si>
  <si>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</si>
  <si>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</si>
  <si>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</si>
  <si>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</si>
  <si>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</si>
  <si>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</si>
  <si>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</si>
  <si>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</si>
  <si>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</si>
  <si>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</si>
  <si>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</si>
  <si>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</si>
  <si>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</si>
  <si>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</si>
  <si>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</si>
  <si>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</si>
  <si>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</si>
  <si>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</si>
  <si>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</si>
  <si>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</si>
  <si>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</si>
  <si>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</si>
  <si>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</si>
  <si>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</si>
  <si>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</si>
  <si>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</si>
  <si>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</si>
  <si>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</si>
  <si>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</si>
  <si>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</si>
  <si>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</si>
  <si>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</si>
  <si>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</si>
  <si>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</si>
  <si>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</si>
  <si>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</si>
  <si>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</si>
  <si>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</si>
  <si>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</si>
  <si>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</si>
  <si>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</si>
  <si>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</si>
  <si>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</si>
  <si>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</si>
  <si>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</si>
  <si>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</si>
  <si>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</si>
  <si>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</si>
  <si>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</si>
  <si>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</si>
  <si>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</si>
  <si>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</si>
  <si>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</si>
  <si>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</si>
  <si>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</si>
  <si>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</si>
  <si>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</si>
  <si>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</si>
  <si>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</si>
  <si>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</si>
  <si>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</si>
  <si>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</si>
  <si>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</si>
  <si>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</si>
  <si>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</si>
  <si>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</si>
  <si>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</si>
  <si>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</si>
  <si>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</si>
  <si>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</si>
  <si>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</si>
  <si>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</si>
  <si>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</si>
  <si>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</si>
  <si>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</si>
  <si>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</si>
  <si>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</si>
  <si>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</si>
  <si>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</si>
  <si>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</si>
  <si>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</si>
  <si>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</si>
  <si>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</si>
  <si>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</si>
  <si>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</si>
  <si>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</si>
  <si>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</si>
  <si>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</si>
  <si>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</si>
  <si>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</si>
  <si>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</si>
  <si>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</si>
  <si>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</si>
  <si>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</si>
  <si>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</si>
  <si>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</si>
  <si>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</si>
  <si>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</si>
  <si>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</si>
  <si>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</si>
  <si>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</si>
  <si>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</si>
  <si>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</si>
  <si>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</si>
  <si>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</si>
  <si>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</si>
  <si>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</si>
  <si>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</si>
  <si>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</si>
  <si>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</si>
  <si>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</si>
  <si>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</si>
  <si>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</si>
  <si>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</si>
  <si>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</si>
  <si>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</si>
  <si>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</si>
  <si>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</si>
  <si>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</si>
  <si>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</si>
  <si>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</si>
  <si>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</si>
  <si>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</si>
  <si>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</si>
  <si>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</si>
  <si>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</si>
  <si>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</si>
  <si>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</si>
  <si>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</si>
  <si>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</si>
  <si>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</si>
  <si>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</si>
  <si>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</si>
  <si>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</si>
  <si>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</si>
  <si>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</si>
  <si>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</si>
  <si>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</si>
  <si>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</si>
  <si>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</si>
  <si>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</si>
  <si>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</si>
  <si>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</si>
  <si>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</si>
  <si>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</si>
  <si>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</si>
  <si>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</si>
  <si>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</si>
  <si>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</si>
  <si>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</si>
  <si>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</si>
  <si>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</si>
  <si>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</si>
  <si>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</si>
  <si>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</si>
  <si>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</si>
  <si>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</si>
  <si>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</si>
  <si>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</si>
  <si>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</si>
  <si>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</si>
  <si>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</si>
  <si>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</si>
  <si>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</si>
  <si>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</si>
  <si>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</si>
  <si>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</si>
  <si>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</si>
  <si>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</si>
  <si>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</si>
  <si>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</si>
  <si>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</si>
  <si>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</si>
  <si>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</si>
  <si>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</si>
  <si>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</si>
  <si>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</si>
  <si>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</si>
  <si>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</si>
  <si>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</si>
  <si>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</si>
  <si>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</si>
  <si>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</si>
  <si>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</si>
  <si>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</si>
  <si>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</si>
  <si>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</si>
  <si>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</si>
  <si>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</si>
  <si>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</si>
  <si>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</si>
  <si>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</si>
  <si>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</si>
  <si>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</si>
  <si>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</si>
  <si>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</si>
  <si>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</si>
  <si>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</si>
  <si>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</si>
  <si>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</si>
  <si>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</si>
  <si>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</si>
  <si>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</si>
  <si>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</si>
  <si>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</si>
  <si>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</si>
  <si>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</si>
  <si>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</si>
  <si>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</si>
  <si>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</si>
  <si>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</si>
  <si>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</si>
  <si>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</si>
  <si>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</si>
  <si>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</si>
  <si>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</si>
  <si>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</si>
  <si>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</si>
  <si>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</si>
  <si>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</si>
  <si>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</si>
  <si>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</si>
  <si>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</si>
  <si>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</si>
  <si>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</si>
  <si>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</si>
  <si>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</si>
  <si>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</si>
  <si>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</si>
  <si>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</si>
  <si>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</si>
  <si>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</si>
  <si>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</si>
  <si>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</si>
  <si>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</si>
  <si>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</si>
  <si>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</si>
  <si>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</si>
  <si>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</si>
  <si>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</si>
  <si>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</si>
  <si>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</si>
  <si>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</si>
  <si>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</si>
  <si>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</si>
  <si>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</si>
  <si>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</si>
  <si>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</si>
  <si>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</si>
  <si>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</si>
  <si>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</si>
  <si>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</si>
  <si>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</si>
  <si>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</si>
  <si>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</si>
  <si>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</si>
  <si>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</si>
  <si>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</si>
  <si>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</si>
  <si>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</si>
  <si>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</si>
  <si>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</si>
  <si>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</si>
  <si>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</si>
  <si>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</si>
  <si>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</si>
  <si>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</si>
  <si>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</si>
  <si>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</si>
  <si>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</si>
  <si>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</si>
  <si>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</si>
  <si>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</si>
  <si>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</si>
  <si>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</si>
  <si>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</si>
  <si>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</si>
  <si>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</si>
  <si>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</si>
  <si>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</si>
  <si>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</si>
  <si>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</si>
  <si>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</si>
  <si>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</si>
  <si>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</si>
  <si>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</si>
  <si>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</si>
  <si>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</si>
  <si>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</si>
  <si>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</si>
  <si>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</si>
  <si>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</si>
  <si>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</si>
  <si>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</si>
  <si>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</si>
  <si>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</si>
  <si>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</si>
  <si>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</si>
  <si>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</si>
  <si>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</si>
  <si>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</si>
  <si>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</si>
  <si>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</si>
  <si>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</si>
  <si>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</si>
  <si>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</si>
  <si>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</si>
  <si>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</si>
  <si>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</si>
  <si>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</si>
  <si>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</si>
  <si>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</si>
  <si>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</si>
  <si>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</si>
  <si>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</si>
  <si>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</si>
  <si>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</si>
  <si>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</si>
  <si>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</si>
  <si>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</si>
  <si>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</si>
  <si>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</si>
  <si>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</si>
  <si>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</si>
  <si>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</si>
  <si>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</si>
  <si>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</si>
  <si>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</si>
  <si>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</si>
  <si>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</si>
  <si>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</si>
  <si>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</si>
  <si>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</si>
  <si>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</si>
  <si>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</si>
  <si>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</si>
  <si>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</si>
  <si>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</si>
  <si>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</si>
  <si>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</si>
  <si>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</si>
  <si>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</si>
  <si>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</si>
  <si>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</si>
  <si>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</si>
  <si>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</si>
  <si>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</si>
  <si>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</si>
  <si>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</si>
  <si>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</si>
  <si>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</si>
  <si>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</si>
  <si>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</si>
  <si>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</si>
  <si>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</si>
  <si>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</si>
  <si>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</si>
  <si>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</si>
  <si>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</si>
  <si>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</si>
  <si>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</si>
  <si>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</si>
  <si>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</si>
  <si>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</si>
  <si>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</si>
  <si>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</si>
  <si>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</si>
  <si>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</si>
  <si>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</si>
  <si>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</si>
  <si>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</si>
  <si>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</si>
  <si>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</si>
  <si>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</si>
  <si>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</si>
  <si>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</si>
  <si>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</si>
  <si>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</si>
  <si>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</si>
  <si>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</si>
  <si>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</si>
  <si>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</si>
  <si>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</si>
  <si>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</si>
  <si>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</si>
  <si>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</si>
  <si>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</si>
  <si>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</si>
  <si>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</si>
  <si>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</si>
  <si>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</si>
  <si>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</si>
  <si>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</si>
  <si>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</si>
  <si>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</si>
  <si>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</si>
  <si>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</si>
  <si>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</si>
  <si>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</si>
  <si>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</si>
  <si>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</si>
  <si>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</si>
  <si>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</si>
  <si>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</si>
  <si>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</si>
  <si>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</si>
  <si>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</si>
  <si>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</si>
  <si>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</si>
  <si>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</si>
  <si>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</si>
  <si>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</si>
  <si>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</si>
  <si>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</si>
  <si>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</si>
  <si>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</si>
  <si>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</si>
  <si>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</si>
  <si>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</si>
  <si>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</si>
  <si>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</si>
  <si>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</si>
  <si>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</si>
  <si>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</si>
  <si>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</si>
  <si>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</si>
  <si>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</si>
  <si>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</si>
  <si>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</si>
  <si>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</si>
  <si>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</si>
  <si>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</si>
  <si>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</si>
  <si>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</si>
  <si>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</si>
  <si>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</si>
  <si>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</si>
  <si>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</si>
  <si>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</si>
  <si>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</si>
  <si>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</si>
  <si>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</si>
  <si>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</si>
  <si>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</si>
  <si>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</si>
  <si>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</si>
  <si>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</si>
  <si>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</si>
  <si>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</si>
  <si>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</si>
  <si>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</si>
  <si>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</si>
  <si>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</si>
  <si>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</si>
  <si>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</si>
  <si>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</si>
  <si>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</si>
  <si>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</si>
  <si>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</si>
  <si>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</si>
  <si>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</si>
  <si>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</si>
  <si>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</si>
  <si>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</si>
  <si>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</si>
  <si>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</si>
  <si>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</si>
  <si>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</si>
  <si>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</si>
  <si>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</si>
  <si>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</si>
  <si>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</si>
  <si>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</si>
  <si>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</si>
  <si>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</si>
  <si>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</si>
  <si>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</si>
  <si>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</si>
  <si>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</si>
  <si>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</si>
  <si>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</si>
  <si>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</si>
  <si>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</si>
  <si>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</si>
  <si>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</si>
  <si>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</si>
  <si>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</si>
  <si>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</si>
  <si>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</si>
  <si>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</si>
  <si>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</si>
  <si>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</si>
  <si>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</si>
  <si>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</si>
  <si>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</si>
  <si>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</si>
  <si>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</si>
  <si>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</si>
  <si>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</si>
  <si>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</si>
  <si>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</si>
  <si>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</si>
  <si>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</si>
  <si>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</si>
  <si>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</si>
  <si>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</si>
  <si>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</si>
  <si>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</si>
  <si>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</si>
  <si>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</si>
  <si>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</si>
  <si>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</si>
  <si>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</si>
  <si>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</si>
  <si>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</si>
  <si>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</si>
  <si>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</si>
  <si>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</si>
  <si>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</si>
  <si>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</si>
  <si>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</si>
  <si>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</si>
  <si>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</si>
  <si>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</si>
  <si>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</si>
  <si>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</si>
  <si>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</si>
  <si>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</si>
  <si>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</si>
  <si>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</si>
  <si>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</si>
  <si>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</si>
  <si>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</si>
  <si>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</si>
  <si>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</si>
  <si>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</si>
  <si>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</si>
  <si>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</si>
  <si>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</si>
  <si>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</si>
  <si>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</si>
  <si>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</si>
  <si>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</si>
  <si>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</si>
  <si>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</si>
  <si>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</si>
  <si>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</si>
  <si>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</si>
  <si>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</si>
  <si>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</si>
  <si>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</si>
  <si>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</si>
  <si>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</si>
  <si>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</si>
  <si>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</si>
  <si>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</si>
  <si>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</si>
  <si>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</si>
  <si>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</si>
  <si>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</si>
  <si>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</si>
  <si>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</si>
  <si>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</si>
  <si>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</si>
  <si>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</si>
  <si>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</si>
  <si>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</si>
  <si>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</si>
  <si>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</si>
  <si>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</si>
  <si>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</si>
  <si>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</si>
  <si>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</si>
  <si>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</si>
  <si>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</si>
  <si>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</si>
  <si>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</si>
  <si>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</si>
  <si>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</si>
  <si>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</si>
  <si>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</si>
  <si>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</si>
  <si>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</si>
  <si>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</si>
  <si>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</si>
  <si>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</si>
  <si>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</si>
  <si>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</si>
  <si>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</si>
  <si>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</si>
  <si>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</si>
  <si>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</si>
  <si>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</si>
  <si>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</si>
  <si>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</si>
  <si>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</si>
  <si>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</si>
  <si>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</si>
  <si>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</si>
  <si>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</si>
  <si>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</si>
  <si>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</si>
  <si>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</si>
  <si>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</si>
  <si>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</si>
  <si>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</si>
  <si>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</si>
  <si>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</si>
  <si>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</si>
  <si>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</si>
  <si>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</si>
  <si>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</si>
  <si>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</si>
  <si>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</si>
  <si>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</si>
  <si>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</si>
  <si>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</si>
  <si>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</si>
  <si>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</si>
  <si>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</si>
  <si>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</si>
  <si>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</si>
  <si>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</si>
  <si>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</si>
  <si>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</si>
  <si>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</si>
  <si>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</si>
  <si>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</si>
  <si>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</si>
  <si>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</si>
  <si>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</si>
  <si>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</si>
  <si>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</si>
  <si>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</si>
  <si>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</si>
  <si>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</si>
  <si>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</si>
  <si>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</si>
  <si>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</si>
  <si>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</si>
  <si>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</si>
  <si>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</si>
  <si>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</si>
  <si>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</si>
  <si>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</si>
  <si>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</si>
  <si>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</si>
  <si>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</si>
  <si>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</si>
  <si>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</si>
  <si>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</si>
  <si>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</si>
  <si>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</si>
  <si>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</si>
  <si>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</si>
  <si>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</si>
  <si>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</si>
  <si>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</si>
  <si>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</si>
  <si>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</si>
  <si>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</si>
  <si>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</si>
  <si>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</si>
  <si>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</si>
  <si>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</si>
  <si>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</si>
  <si>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</si>
  <si>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</si>
  <si>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</si>
  <si>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</si>
  <si>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</si>
  <si>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</si>
  <si>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</si>
  <si>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</si>
  <si>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</si>
  <si>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</si>
  <si>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</si>
  <si>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</si>
  <si>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</si>
  <si>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</si>
  <si>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</si>
  <si>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</si>
  <si>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</si>
  <si>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</si>
  <si>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</si>
  <si>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</si>
  <si>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</si>
  <si>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</si>
  <si>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</si>
  <si>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</si>
  <si>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</si>
  <si>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</si>
  <si>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</si>
  <si>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</si>
  <si>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</si>
  <si>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</si>
  <si>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</si>
  <si>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</si>
  <si>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</si>
  <si>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</si>
  <si>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</si>
  <si>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</si>
  <si>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</si>
  <si>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</si>
  <si>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</si>
  <si>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</si>
  <si>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</si>
  <si>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</si>
  <si>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</si>
  <si>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</si>
  <si>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</si>
  <si>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</si>
  <si>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</si>
  <si>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</si>
  <si>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</si>
  <si>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</si>
  <si>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</si>
  <si>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</si>
  <si>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</si>
  <si>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</si>
  <si>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</si>
  <si>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</si>
  <si>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</si>
  <si>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</si>
  <si>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</si>
  <si>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</si>
  <si>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</si>
  <si>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</si>
  <si>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</si>
  <si>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</si>
  <si>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</si>
  <si>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</si>
  <si>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</si>
  <si>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</si>
  <si>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</si>
  <si>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</si>
  <si>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</si>
  <si>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</si>
  <si>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</si>
  <si>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</si>
  <si>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</si>
  <si>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</si>
  <si>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</si>
  <si>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</si>
  <si>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</si>
  <si>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</si>
  <si>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</si>
  <si>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</si>
  <si>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</si>
  <si>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</si>
  <si>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</si>
  <si>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</si>
  <si>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</si>
  <si>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</si>
  <si>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</si>
  <si>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</si>
  <si>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</si>
  <si>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</si>
  <si>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</si>
  <si>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</si>
  <si>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</si>
  <si>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</si>
  <si>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</si>
  <si>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</si>
  <si>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</si>
  <si>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</si>
  <si>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</si>
  <si>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</si>
  <si>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</si>
  <si>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</si>
  <si>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</si>
  <si>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</si>
  <si>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</si>
  <si>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</si>
  <si>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</si>
  <si>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</si>
  <si>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</si>
  <si>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</si>
  <si>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</si>
  <si>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</si>
  <si>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</si>
  <si>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</si>
  <si>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</si>
  <si>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</si>
  <si>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</si>
  <si>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</si>
  <si>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</si>
  <si>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</si>
  <si>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</si>
  <si>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</si>
  <si>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</si>
  <si>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</si>
  <si>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</si>
  <si>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</si>
  <si>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</si>
  <si>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</si>
  <si>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</si>
  <si>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</si>
  <si>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</si>
  <si>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</si>
  <si>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</si>
  <si>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</si>
  <si>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</si>
  <si>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</si>
  <si>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</si>
  <si>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</si>
  <si>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</si>
  <si>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</si>
  <si>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</si>
  <si>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</si>
  <si>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</si>
  <si>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</si>
  <si>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</si>
  <si>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</si>
  <si>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</si>
  <si>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</si>
  <si>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</si>
  <si>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</si>
  <si>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</si>
  <si>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</si>
  <si>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</si>
  <si>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</si>
  <si>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</si>
  <si>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</si>
  <si>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</si>
  <si>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</si>
  <si>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</si>
  <si>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</si>
  <si>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</si>
  <si>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</si>
  <si>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</si>
  <si>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</si>
  <si>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</si>
  <si>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</si>
  <si>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</si>
  <si>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</si>
  <si>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</si>
  <si>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</si>
  <si>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</si>
  <si>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</si>
  <si>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</si>
  <si>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</si>
  <si>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</si>
  <si>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</si>
  <si>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</si>
  <si>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</si>
  <si>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</si>
  <si>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</si>
  <si>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</si>
  <si>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</si>
  <si>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</si>
  <si>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</si>
  <si>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</si>
  <si>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</si>
  <si>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</si>
  <si>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</si>
  <si>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</si>
  <si>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</si>
  <si>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</si>
  <si>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</si>
  <si>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</si>
  <si>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</si>
  <si>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</si>
  <si>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</si>
  <si>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</si>
  <si>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</si>
  <si>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</si>
  <si>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</si>
  <si>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</si>
  <si>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</si>
  <si>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</si>
  <si>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</si>
  <si>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</si>
  <si>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</si>
  <si>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</si>
  <si>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</si>
  <si>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</si>
  <si>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</si>
  <si>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</si>
  <si>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</si>
  <si>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</si>
  <si>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</si>
  <si>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</si>
  <si>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</si>
  <si>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</si>
  <si>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</si>
  <si>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</si>
  <si>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</si>
  <si>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</si>
  <si>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</si>
  <si>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</si>
  <si>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</si>
  <si>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</si>
  <si>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</si>
  <si>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</si>
  <si>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</si>
  <si>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</si>
  <si>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</si>
  <si>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</si>
  <si>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</si>
  <si>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</si>
  <si>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</si>
  <si>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</si>
  <si>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</si>
  <si>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</si>
  <si>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</si>
  <si>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</si>
  <si>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</si>
  <si>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</si>
  <si>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</si>
  <si>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</si>
  <si>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</si>
  <si>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</si>
  <si>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</si>
  <si>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</si>
  <si>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</si>
  <si>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</si>
  <si>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</si>
  <si>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</si>
  <si>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</si>
  <si>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</si>
  <si>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</si>
  <si>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</si>
  <si>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</si>
  <si>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</si>
  <si>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</si>
  <si>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</si>
  <si>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</si>
  <si>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</si>
  <si>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</si>
  <si>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</si>
  <si>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</si>
  <si>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</si>
  <si>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</si>
  <si>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</si>
  <si>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</si>
  <si>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</si>
  <si>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</si>
  <si>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</si>
  <si>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</si>
  <si>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</si>
  <si>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</si>
  <si>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</si>
  <si>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</si>
  <si>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</si>
  <si>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</si>
  <si>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</si>
  <si>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</si>
  <si>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</si>
  <si>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</si>
  <si>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</si>
  <si>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</si>
  <si>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</si>
  <si>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</si>
  <si>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</si>
  <si>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</si>
  <si>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</si>
  <si>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</si>
  <si>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</si>
  <si>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</si>
  <si>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</si>
  <si>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</si>
  <si>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</si>
  <si>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</si>
  <si>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</si>
  <si>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</si>
  <si>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</si>
  <si>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</si>
  <si>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</si>
  <si>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</si>
  <si>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</si>
  <si>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</si>
  <si>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</si>
  <si>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</si>
  <si>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</si>
  <si>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</si>
  <si>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</si>
  <si>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</si>
  <si>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</si>
  <si>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</si>
  <si>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</si>
  <si>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</si>
  <si>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</si>
  <si>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</si>
  <si>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</si>
  <si>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</si>
  <si>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</si>
  <si>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</si>
  <si>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</si>
  <si>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</si>
  <si>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</si>
  <si>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</si>
  <si>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</si>
  <si>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</si>
  <si>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</si>
  <si>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</si>
  <si>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</si>
  <si>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</si>
  <si>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</si>
  <si>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</si>
  <si>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</si>
  <si>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</si>
  <si>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</si>
  <si>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</si>
  <si>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</si>
  <si>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</si>
  <si>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</si>
  <si>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</si>
  <si>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</si>
  <si>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</si>
  <si>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</si>
  <si>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</si>
  <si>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</si>
  <si>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</si>
  <si>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</si>
  <si>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</si>
  <si>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</si>
  <si>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</si>
  <si>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</si>
  <si>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</si>
  <si>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</si>
  <si>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</si>
  <si>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</si>
  <si>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</si>
  <si>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</si>
  <si>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</si>
  <si>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</si>
  <si>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</si>
  <si>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</si>
  <si>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</si>
  <si>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</si>
  <si>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</si>
  <si>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</si>
  <si>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</si>
  <si>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</si>
  <si>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</si>
  <si>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</si>
  <si>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</si>
  <si>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</si>
  <si>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</si>
  <si>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</si>
  <si>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</si>
  <si>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</si>
  <si>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</si>
  <si>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</si>
  <si>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</si>
  <si>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</si>
  <si>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</si>
  <si>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</si>
  <si>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</si>
  <si>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</si>
  <si>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</si>
  <si>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</si>
  <si>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</si>
  <si>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</si>
  <si>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</si>
  <si>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</si>
  <si>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</si>
  <si>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</si>
  <si>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</si>
  <si>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</si>
  <si>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</si>
  <si>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</si>
  <si>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</si>
  <si>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</si>
  <si>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</si>
  <si>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</si>
  <si>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</si>
  <si>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</si>
  <si>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</si>
  <si>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</si>
  <si>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</si>
  <si>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</si>
  <si>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</si>
  <si>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</si>
  <si>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</si>
  <si>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</si>
  <si>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</si>
  <si>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</si>
  <si>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</si>
  <si>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</si>
  <si>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</si>
  <si>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</si>
  <si>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</si>
  <si>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</si>
  <si>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</si>
  <si>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</si>
  <si>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</si>
  <si>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</si>
  <si>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</si>
  <si>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</si>
  <si>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</si>
  <si>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</si>
  <si>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</si>
  <si>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</si>
  <si>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</si>
  <si>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</si>
  <si>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</si>
  <si>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</si>
  <si>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</si>
  <si>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</si>
  <si>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</si>
  <si>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</si>
  <si>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</si>
  <si>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</si>
  <si>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</si>
  <si>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</si>
  <si>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</si>
  <si>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</si>
  <si>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</si>
  <si>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</si>
  <si>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</si>
  <si>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</si>
  <si>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</si>
  <si>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</si>
  <si>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</si>
  <si>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</si>
  <si>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</si>
  <si>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</si>
  <si>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</si>
  <si>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</si>
  <si>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</si>
  <si>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</si>
  <si>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</si>
  <si>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</si>
  <si>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</si>
  <si>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</si>
  <si>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</si>
  <si>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</si>
  <si>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</si>
  <si>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</si>
  <si>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</si>
  <si>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</si>
  <si>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</si>
  <si>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</si>
  <si>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</si>
  <si>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</si>
  <si>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</si>
  <si>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</si>
  <si>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</si>
  <si>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</si>
  <si>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</si>
  <si>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</si>
  <si>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</si>
  <si>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</si>
  <si>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</si>
  <si>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</si>
  <si>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</si>
  <si>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</si>
  <si>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</si>
  <si>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</si>
  <si>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</si>
  <si>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</si>
  <si>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</si>
  <si>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</si>
  <si>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</si>
  <si>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</si>
  <si>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</si>
  <si>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</si>
  <si>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</si>
  <si>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</si>
  <si>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</si>
  <si>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</si>
  <si>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</si>
  <si>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</si>
  <si>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</si>
  <si>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</si>
  <si>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</si>
  <si>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</si>
  <si>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</si>
  <si>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</si>
  <si>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</si>
  <si>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</si>
  <si>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</si>
  <si>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</si>
  <si>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</si>
  <si>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</si>
  <si>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</si>
  <si>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</si>
  <si>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</si>
  <si>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</si>
  <si>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</si>
  <si>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</si>
  <si>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</si>
  <si>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</si>
  <si>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</si>
  <si>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</si>
  <si>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</si>
  <si>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</si>
  <si>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</si>
  <si>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</si>
  <si>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</si>
  <si>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</si>
  <si>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</si>
  <si>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</si>
  <si>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</si>
  <si>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</si>
  <si>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</si>
  <si>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</si>
  <si>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</si>
  <si>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</si>
  <si>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</si>
  <si>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</si>
  <si>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</si>
  <si>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</si>
  <si>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</si>
  <si>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</si>
  <si>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</si>
  <si>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</si>
  <si>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</si>
  <si>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</si>
  <si>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</si>
  <si>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</si>
  <si>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</si>
  <si>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</si>
  <si>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</si>
  <si>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</si>
  <si>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</si>
  <si>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</si>
  <si>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</si>
  <si>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</si>
  <si>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</si>
  <si>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</si>
  <si>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</si>
  <si>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</si>
  <si>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</si>
  <si>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</si>
  <si>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</si>
  <si>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</si>
  <si>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</si>
  <si>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</si>
  <si>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</si>
  <si>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</si>
  <si>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</si>
  <si>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</si>
  <si>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</si>
  <si>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</si>
  <si>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</si>
  <si>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</si>
  <si>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</si>
  <si>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</si>
  <si>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</si>
  <si>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</si>
  <si>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</si>
  <si>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</si>
  <si>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</si>
  <si>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</si>
  <si>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</si>
  <si>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</si>
  <si>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</si>
  <si>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</si>
  <si>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</si>
  <si>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</si>
  <si>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</si>
  <si>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</si>
  <si>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</si>
  <si>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</si>
  <si>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</si>
  <si>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</si>
  <si>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</si>
  <si>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</si>
  <si>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</si>
  <si>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</si>
  <si>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</si>
  <si>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</si>
  <si>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</si>
  <si>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</si>
  <si>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</si>
  <si>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</si>
  <si>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</si>
  <si>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</si>
  <si>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</si>
  <si>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</si>
  <si>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</si>
  <si>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</si>
  <si>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</si>
  <si>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</si>
  <si>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</si>
  <si>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</si>
  <si>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</si>
  <si>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</si>
  <si>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</si>
  <si>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</si>
  <si>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</si>
  <si>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</si>
  <si>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</si>
  <si>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</si>
  <si>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</si>
  <si>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</si>
  <si>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</si>
  <si>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</si>
  <si>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</si>
  <si>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</si>
  <si>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</si>
  <si>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</si>
  <si>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</si>
  <si>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</si>
  <si>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</si>
  <si>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</si>
  <si>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</si>
  <si>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</si>
  <si>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</si>
  <si>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</si>
  <si>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</si>
  <si>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</si>
  <si>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</si>
  <si>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</si>
  <si>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</si>
  <si>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</si>
  <si>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</si>
  <si>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</si>
  <si>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</si>
  <si>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</si>
  <si>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</si>
  <si>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</si>
  <si>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</si>
  <si>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</si>
  <si>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</si>
  <si>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</si>
  <si>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</si>
  <si>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</si>
  <si>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</si>
  <si>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</si>
  <si>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</si>
  <si>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</si>
  <si>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</si>
  <si>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</si>
  <si>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</si>
  <si>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</si>
  <si>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</si>
  <si>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</si>
  <si>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</si>
  <si>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</si>
  <si>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</si>
  <si>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</si>
  <si>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</si>
  <si>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</si>
  <si>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</si>
  <si>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</si>
  <si>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</si>
  <si>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</si>
  <si>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</si>
  <si>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</si>
  <si>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</si>
  <si>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</si>
  <si>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</si>
  <si>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</si>
  <si>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</si>
  <si>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</si>
  <si>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</si>
  <si>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</si>
  <si>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</si>
  <si>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</si>
  <si>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</si>
  <si>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</si>
  <si>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</si>
  <si>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</si>
  <si>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</si>
  <si>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</si>
  <si>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</si>
  <si>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</si>
  <si>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</si>
  <si>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</si>
  <si>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</si>
  <si>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</si>
  <si>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</si>
  <si>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</si>
  <si>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</si>
  <si>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</si>
  <si>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</si>
  <si>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</si>
  <si>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</si>
  <si>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</si>
  <si>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</si>
  <si>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</si>
  <si>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</si>
  <si>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</si>
  <si>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</si>
  <si>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</si>
  <si>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</si>
  <si>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</si>
  <si>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</si>
  <si>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</si>
  <si>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</si>
  <si>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</si>
  <si>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</si>
  <si>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</si>
  <si>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</si>
  <si>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</si>
  <si>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</si>
  <si>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</si>
  <si>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</si>
  <si>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</si>
  <si>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</si>
  <si>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</si>
  <si>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</si>
  <si>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</si>
  <si>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</si>
  <si>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</si>
  <si>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</si>
  <si>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</si>
  <si>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</si>
  <si>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</si>
  <si>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</si>
  <si>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</si>
  <si>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</si>
  <si>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</si>
  <si>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</si>
  <si>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</si>
  <si>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</si>
  <si>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</si>
  <si>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</si>
  <si>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</si>
  <si>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</si>
  <si>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</si>
  <si>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</si>
  <si>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</si>
  <si>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</si>
  <si>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</si>
  <si>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</si>
  <si>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</si>
  <si>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</si>
  <si>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</si>
  <si>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</si>
  <si>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</si>
  <si>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</si>
  <si>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</si>
  <si>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</si>
  <si>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</si>
  <si>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</si>
  <si>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</si>
  <si>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</si>
  <si>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</si>
  <si>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</si>
  <si>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</si>
  <si>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</si>
  <si>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</si>
  <si>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</si>
  <si>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</si>
  <si>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</si>
  <si>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</si>
  <si>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</si>
  <si>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</si>
  <si>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</si>
  <si>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</si>
  <si>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</si>
  <si>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</si>
  <si>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</si>
  <si>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</si>
  <si>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</si>
  <si>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</si>
  <si>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</si>
  <si>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</si>
  <si>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</si>
  <si>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</si>
  <si>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</si>
  <si>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</si>
  <si>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</si>
  <si>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</si>
  <si>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</si>
  <si>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</si>
  <si>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</si>
  <si>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</si>
  <si>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</si>
  <si>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</si>
  <si>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</si>
  <si>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</si>
  <si>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</si>
  <si>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</si>
  <si>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</si>
  <si>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</si>
  <si>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</si>
  <si>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</si>
  <si>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</si>
  <si>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</si>
  <si>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</si>
  <si>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</si>
  <si>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</si>
  <si>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</si>
  <si>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</si>
  <si>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</si>
  <si>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</si>
  <si>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</si>
  <si>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</si>
  <si>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</si>
  <si>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</si>
  <si>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</si>
  <si>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</si>
  <si>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</si>
  <si>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</si>
  <si>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</si>
  <si>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</si>
  <si>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</si>
  <si>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</si>
  <si>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</si>
  <si>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</si>
  <si>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</si>
  <si>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</si>
  <si>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</si>
  <si>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</si>
  <si>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</si>
  <si>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</si>
  <si>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</si>
  <si>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</si>
  <si>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</si>
  <si>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</si>
  <si>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</si>
  <si>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</si>
  <si>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</si>
  <si>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</si>
  <si>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</si>
  <si>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</si>
  <si>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</si>
  <si>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</si>
  <si>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</si>
  <si>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</si>
  <si>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</si>
  <si>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</si>
  <si>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</si>
  <si>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</si>
  <si>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</si>
  <si>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</si>
  <si>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</si>
  <si>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</si>
  <si>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</si>
  <si>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</si>
  <si>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</si>
  <si>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</si>
  <si>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</si>
  <si>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</si>
  <si>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</si>
  <si>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</si>
  <si>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</si>
  <si>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</si>
  <si>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</si>
  <si>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</si>
  <si>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</si>
  <si>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</si>
  <si>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</si>
  <si>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</si>
  <si>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</si>
  <si>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</si>
  <si>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</si>
  <si>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</si>
  <si>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</si>
  <si>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</si>
  <si>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</si>
  <si>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</si>
  <si>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</si>
  <si>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</si>
  <si>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</si>
  <si>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</si>
  <si>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</si>
  <si>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</si>
  <si>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</si>
  <si>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</si>
  <si>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</si>
  <si>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</si>
  <si>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</si>
  <si>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</si>
  <si>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</si>
  <si>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</si>
  <si>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</si>
  <si>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</si>
  <si>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</si>
  <si>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</si>
  <si>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</si>
  <si>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</si>
  <si>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</si>
  <si>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</si>
  <si>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</si>
  <si>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</si>
  <si>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</si>
  <si>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</si>
  <si>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</si>
  <si>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</si>
  <si>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</si>
  <si>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</si>
  <si>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</si>
  <si>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</si>
  <si>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</si>
  <si>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</si>
  <si>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</si>
  <si>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</si>
  <si>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</si>
  <si>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</si>
  <si>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</si>
  <si>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</si>
  <si>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</si>
  <si>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</si>
  <si>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</si>
  <si>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</si>
  <si>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</si>
  <si>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</si>
  <si>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</si>
  <si>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</si>
  <si>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</si>
  <si>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</si>
  <si>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</si>
  <si>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</si>
  <si>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</si>
  <si>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</si>
  <si>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</si>
  <si>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</si>
  <si>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</si>
  <si>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</si>
  <si>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</si>
  <si>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</si>
  <si>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</si>
  <si>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</si>
  <si>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</si>
  <si>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</si>
  <si>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</si>
  <si>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</si>
  <si>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</si>
  <si>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</si>
  <si>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</si>
  <si>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</si>
  <si>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</si>
  <si>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</si>
  <si>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</si>
  <si>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</si>
  <si>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</si>
  <si>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</si>
  <si>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</si>
  <si>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</si>
  <si>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</si>
  <si>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</si>
  <si>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</si>
  <si>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</si>
  <si>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</si>
  <si>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</si>
  <si>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</si>
  <si>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</si>
  <si>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</si>
  <si>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</si>
  <si>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</si>
  <si>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</si>
  <si>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</si>
  <si>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</si>
  <si>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</si>
  <si>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</si>
  <si>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</si>
  <si>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</si>
  <si>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</si>
  <si>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</si>
  <si>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</si>
  <si>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</si>
  <si>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</si>
  <si>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</si>
  <si>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</si>
  <si>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</si>
  <si>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</si>
  <si>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</si>
  <si>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</si>
  <si>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</si>
  <si>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</si>
  <si>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</si>
  <si>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</si>
  <si>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</si>
  <si>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</si>
  <si>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</si>
  <si>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</si>
  <si>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</si>
  <si>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</si>
  <si>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</si>
  <si>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</si>
  <si>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</si>
  <si>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</si>
  <si>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</si>
  <si>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</si>
  <si>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</si>
  <si>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</si>
  <si>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</si>
  <si>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</si>
  <si>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</si>
  <si>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</si>
  <si>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</si>
  <si>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</si>
  <si>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</si>
  <si>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</si>
  <si>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</si>
  <si>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</si>
  <si>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</si>
  <si>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</si>
  <si>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</si>
  <si>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</si>
  <si>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</si>
  <si>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</si>
  <si>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</si>
  <si>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</si>
  <si>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</si>
  <si>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</si>
  <si>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</si>
  <si>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</si>
  <si>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</si>
  <si>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</si>
  <si>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</si>
  <si>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</si>
  <si>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</si>
  <si>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</si>
  <si>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</si>
  <si>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</si>
  <si>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</si>
  <si>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</si>
  <si>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</si>
  <si>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</si>
  <si>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</si>
  <si>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</si>
  <si>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</si>
  <si>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</si>
  <si>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</si>
  <si>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</si>
  <si>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</si>
  <si>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</si>
  <si>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</si>
  <si>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</si>
  <si>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</si>
  <si>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</si>
  <si>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</si>
  <si>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</si>
  <si>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</si>
  <si>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</si>
  <si>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</si>
  <si>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</si>
  <si>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</si>
  <si>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</si>
  <si>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</si>
  <si>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</si>
  <si>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</si>
  <si>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</si>
  <si>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</si>
  <si>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</si>
  <si>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</si>
  <si>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</si>
  <si>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</si>
  <si>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</si>
  <si>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</si>
  <si>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</si>
  <si>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</si>
  <si>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</si>
  <si>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</si>
  <si>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</si>
  <si>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</si>
  <si>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</si>
  <si>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</si>
  <si>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</si>
  <si>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</si>
  <si>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</si>
  <si>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</si>
  <si>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</si>
  <si>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</si>
  <si>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</si>
  <si>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</si>
  <si>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</si>
  <si>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</si>
  <si>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</si>
  <si>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</si>
  <si>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</si>
  <si>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</si>
  <si>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</si>
  <si>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</si>
  <si>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</si>
  <si>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</si>
  <si>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</si>
  <si>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</si>
  <si>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</si>
  <si>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</si>
  <si>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</si>
  <si>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</si>
  <si>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</si>
  <si>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</si>
  <si>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</si>
  <si>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</si>
  <si>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</si>
  <si>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</si>
  <si>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</si>
  <si>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</si>
  <si>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</si>
  <si>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</si>
  <si>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</si>
  <si>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</si>
  <si>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</si>
  <si>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</si>
  <si>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</si>
  <si>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</si>
  <si>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</si>
  <si>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</si>
  <si>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</si>
  <si>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</si>
  <si>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</si>
  <si>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</si>
  <si>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</si>
  <si>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</si>
  <si>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</si>
  <si>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</si>
  <si>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</si>
  <si>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</si>
  <si>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</si>
  <si>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</si>
  <si>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</si>
  <si>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</si>
  <si>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</si>
  <si>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</si>
  <si>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</si>
  <si>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</si>
  <si>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</si>
  <si>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</si>
  <si>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</si>
  <si>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</si>
  <si>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</si>
  <si>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</si>
  <si>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</si>
  <si>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</si>
  <si>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</si>
  <si>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</si>
  <si>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</si>
  <si>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</si>
  <si>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</si>
  <si>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</si>
  <si>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</si>
  <si>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</si>
  <si>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</si>
  <si>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</si>
  <si>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</si>
  <si>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</si>
  <si>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</si>
  <si>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</si>
  <si>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</si>
  <si>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</si>
  <si>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</si>
  <si>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</si>
  <si>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</si>
  <si>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</si>
  <si>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</si>
  <si>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</si>
  <si>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</si>
  <si>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</si>
  <si>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</si>
  <si>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</si>
  <si>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</si>
  <si>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</si>
  <si>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</si>
  <si>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</si>
  <si>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</si>
  <si>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</si>
  <si>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</si>
  <si>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</si>
  <si>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</si>
  <si>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</si>
  <si>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</si>
  <si>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</si>
  <si>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</si>
  <si>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</si>
  <si>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</si>
  <si>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</si>
  <si>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</si>
  <si>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</si>
  <si>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</si>
  <si>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</si>
  <si>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</si>
  <si>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</si>
  <si>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</si>
  <si>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</si>
  <si>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</si>
  <si>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</si>
  <si>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</si>
  <si>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</si>
  <si>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</si>
  <si>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</si>
  <si>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</si>
  <si>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</si>
  <si>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</si>
  <si>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</si>
  <si>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</si>
  <si>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</si>
  <si>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</si>
  <si>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</si>
  <si>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</si>
  <si>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</si>
  <si>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</si>
  <si>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</si>
  <si>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</si>
  <si>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</si>
  <si>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</si>
  <si>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</si>
  <si>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</si>
  <si>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</si>
  <si>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</si>
  <si>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</si>
  <si>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</si>
  <si>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</si>
  <si>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</si>
  <si>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</si>
  <si>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</si>
  <si>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</si>
  <si>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</si>
  <si>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</si>
  <si>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</si>
  <si>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</si>
  <si>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</si>
  <si>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</si>
  <si>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</si>
  <si>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</si>
  <si>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</si>
  <si>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</si>
  <si>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</si>
  <si>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</si>
  <si>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</si>
  <si>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</si>
  <si>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</si>
  <si>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</si>
  <si>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</si>
  <si>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</si>
  <si>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</si>
  <si>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</si>
  <si>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</si>
  <si>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</si>
  <si>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</si>
  <si>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</si>
  <si>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</si>
  <si>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</si>
  <si>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</si>
  <si>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</si>
  <si>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</si>
  <si>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</si>
  <si>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</si>
  <si>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</si>
  <si>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</si>
  <si>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</si>
  <si>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</si>
  <si>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</si>
  <si>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</si>
  <si>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</si>
  <si>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</si>
  <si>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</si>
  <si>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</si>
  <si>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</si>
  <si>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</si>
  <si>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</si>
  <si>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</si>
  <si>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</si>
  <si>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</si>
  <si>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</si>
  <si>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</si>
  <si>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</si>
  <si>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</si>
  <si>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</si>
  <si>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</si>
  <si>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</si>
  <si>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</si>
  <si>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</si>
  <si>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</si>
  <si>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</si>
  <si>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</si>
  <si>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</si>
  <si>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</si>
  <si>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</si>
  <si>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</si>
  <si>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</si>
  <si>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</si>
  <si>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</si>
  <si>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</si>
  <si>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</si>
  <si>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</si>
  <si>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</si>
  <si>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</si>
  <si>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</si>
  <si>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</si>
  <si>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</si>
  <si>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</si>
  <si>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</si>
  <si>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</si>
  <si>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</si>
  <si>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</si>
  <si>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</si>
  <si>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</si>
  <si>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</si>
  <si>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</si>
  <si>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</si>
  <si>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</si>
  <si>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</si>
  <si>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</si>
  <si>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</si>
  <si>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</si>
  <si>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</si>
  <si>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</si>
  <si>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</si>
  <si>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</si>
  <si>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</si>
  <si>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</si>
  <si>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</si>
  <si>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</si>
  <si>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</si>
  <si>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</si>
  <si>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</si>
  <si>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</si>
  <si>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</si>
  <si>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</si>
  <si>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</si>
  <si>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</si>
  <si>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</si>
  <si>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</si>
  <si>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</si>
  <si>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</si>
  <si>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</si>
  <si>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</si>
  <si>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</si>
  <si>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</si>
  <si>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</si>
  <si>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</si>
  <si>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</si>
  <si>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</si>
  <si>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</si>
  <si>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</si>
  <si>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</si>
  <si>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</si>
  <si>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</si>
  <si>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</si>
  <si>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</si>
  <si>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</si>
  <si>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</si>
  <si>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</si>
  <si>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</si>
  <si>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</si>
  <si>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</si>
  <si>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</si>
  <si>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</si>
  <si>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</si>
  <si>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</si>
  <si>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</si>
  <si>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</si>
  <si>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</si>
  <si>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</si>
  <si>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</si>
  <si>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</si>
  <si>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</si>
  <si>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</si>
  <si>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</si>
  <si>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</si>
  <si>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</si>
  <si>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</si>
  <si>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</si>
  <si>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</si>
  <si>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</si>
  <si>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</si>
  <si>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</si>
  <si>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</si>
  <si>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</si>
  <si>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</si>
  <si>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</si>
  <si>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</si>
  <si>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</si>
  <si>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</si>
  <si>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</si>
  <si>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</si>
  <si>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</si>
  <si>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</si>
  <si>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</si>
  <si>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</si>
  <si>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</si>
  <si>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</si>
  <si>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</si>
  <si>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</si>
  <si>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</si>
  <si>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</si>
  <si>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</si>
  <si>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</si>
  <si>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</si>
  <si>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</si>
  <si>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</si>
  <si>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</si>
  <si>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</si>
  <si>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</si>
  <si>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</si>
  <si>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</si>
  <si>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</si>
  <si>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</si>
  <si>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</si>
  <si>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</si>
  <si>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</si>
  <si>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</si>
  <si>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</si>
  <si>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</si>
  <si>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</si>
  <si>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</si>
  <si>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</si>
  <si>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</si>
  <si>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</si>
  <si>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</si>
  <si>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</si>
  <si>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</si>
  <si>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</si>
  <si>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</si>
  <si>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</si>
  <si>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</si>
  <si>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</si>
  <si>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</si>
  <si>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</si>
  <si>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</si>
  <si>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</si>
  <si>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</si>
  <si>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</si>
  <si>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</si>
  <si>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</si>
  <si>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</si>
  <si>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</si>
  <si>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</si>
  <si>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</si>
  <si>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</si>
  <si>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</si>
  <si>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</si>
  <si>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</si>
  <si>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</si>
  <si>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</si>
  <si>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</si>
  <si>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</si>
  <si>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</si>
  <si>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</si>
  <si>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</si>
  <si>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</si>
  <si>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</si>
  <si>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</si>
  <si>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</si>
  <si>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</si>
  <si>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</si>
  <si>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</si>
  <si>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</si>
  <si>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</si>
  <si>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</si>
  <si>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</si>
  <si>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</si>
  <si>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</si>
  <si>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</si>
  <si>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</si>
  <si>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</si>
  <si>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</si>
  <si>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</si>
  <si>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</si>
  <si>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</si>
  <si>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</si>
  <si>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</si>
  <si>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</si>
  <si>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</si>
  <si>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</si>
  <si>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</si>
  <si>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</si>
  <si>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</si>
  <si>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</si>
  <si>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</si>
  <si>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</si>
  <si>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</si>
  <si>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</si>
  <si>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</si>
  <si>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</si>
  <si>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</si>
  <si>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</si>
  <si>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</si>
  <si>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</si>
  <si>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</si>
  <si>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</si>
  <si>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</si>
  <si>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</si>
  <si>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</si>
  <si>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</si>
  <si>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</si>
  <si>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</si>
  <si>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</si>
  <si>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</si>
  <si>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</si>
  <si>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</si>
  <si>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</si>
  <si>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</si>
  <si>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</si>
  <si>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</si>
  <si>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</si>
  <si>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</si>
  <si>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</si>
  <si>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</si>
  <si>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</si>
  <si>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</si>
  <si>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</si>
  <si>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</si>
  <si>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</si>
  <si>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</si>
  <si>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</si>
  <si>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</si>
  <si>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</si>
  <si>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</si>
  <si>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</si>
  <si>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</si>
  <si>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</si>
  <si>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</si>
  <si>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</si>
  <si>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</si>
  <si>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</si>
  <si>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</si>
  <si>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</si>
  <si>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</si>
  <si>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</si>
  <si>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</si>
  <si>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</si>
  <si>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</si>
  <si>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</si>
  <si>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</si>
  <si>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</si>
  <si>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</si>
  <si>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</si>
  <si>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</si>
  <si>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</si>
  <si>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</si>
  <si>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</si>
  <si>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</si>
  <si>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</si>
  <si>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</si>
  <si>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</si>
  <si>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</si>
  <si>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</si>
  <si>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</si>
  <si>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</si>
  <si>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</si>
  <si>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</si>
  <si>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</si>
  <si>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</si>
  <si>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</si>
  <si>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</si>
  <si>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</si>
  <si>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</si>
  <si>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</si>
  <si>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</si>
  <si>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</si>
  <si>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</si>
  <si>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</si>
  <si>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</si>
  <si>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</si>
  <si>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</si>
  <si>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</si>
  <si>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</si>
  <si>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</si>
  <si>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</si>
  <si>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</si>
  <si>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</si>
  <si>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</si>
  <si>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</si>
  <si>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</si>
  <si>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</si>
  <si>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</si>
  <si>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</si>
  <si>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</si>
  <si>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</si>
  <si>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</si>
  <si>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</si>
  <si>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</si>
  <si>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</si>
  <si>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</si>
  <si>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</si>
  <si>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</si>
  <si>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</si>
  <si>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</si>
  <si>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</si>
  <si>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</si>
  <si>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</si>
  <si>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</si>
  <si>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</si>
  <si>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</si>
  <si>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</si>
  <si>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</si>
  <si>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</si>
  <si>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</si>
  <si>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</si>
  <si>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</si>
  <si>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</si>
  <si>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</si>
  <si>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</si>
  <si>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</si>
  <si>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</si>
  <si>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</si>
  <si>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</si>
  <si>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</si>
  <si>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</si>
  <si>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</si>
  <si>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</si>
  <si>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</si>
  <si>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</si>
  <si>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</si>
  <si>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</si>
  <si>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</si>
  <si>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</si>
  <si>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</si>
  <si>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</si>
  <si>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</si>
  <si>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</si>
  <si>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</si>
  <si>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</si>
  <si>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</si>
  <si>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</si>
  <si>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</si>
  <si>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</si>
  <si>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</si>
  <si>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</si>
  <si>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</si>
  <si>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</si>
  <si>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</si>
  <si>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</si>
  <si>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</si>
  <si>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</si>
  <si>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</si>
  <si>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</si>
  <si>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</si>
  <si>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</si>
  <si>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</si>
  <si>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</si>
  <si>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</si>
  <si>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</si>
  <si>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</si>
  <si>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</si>
  <si>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</si>
  <si>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</si>
  <si>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</si>
  <si>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</si>
  <si>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</si>
  <si>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</si>
  <si>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</si>
  <si>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</si>
  <si>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</si>
  <si>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</si>
  <si>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</si>
  <si>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</si>
  <si>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</si>
  <si>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</si>
  <si>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</si>
  <si>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</si>
  <si>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</si>
  <si>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</si>
  <si>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</si>
  <si>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</si>
  <si>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</si>
  <si>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</si>
  <si>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</si>
  <si>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</si>
  <si>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</si>
  <si>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</si>
  <si>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</si>
  <si>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</si>
  <si>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</si>
  <si>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</si>
  <si>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</si>
  <si>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</si>
  <si>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</si>
  <si>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</si>
  <si>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</si>
  <si>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</si>
  <si>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</si>
  <si>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</si>
  <si>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</si>
  <si>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</si>
  <si>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</si>
  <si>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</si>
  <si>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</si>
  <si>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</si>
  <si>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</si>
  <si>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</si>
  <si>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</si>
  <si>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</si>
  <si>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</si>
  <si>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</si>
  <si>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</si>
  <si>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</si>
  <si>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</si>
  <si>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</si>
  <si>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</si>
  <si>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</si>
  <si>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</si>
  <si>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</si>
  <si>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</si>
  <si>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</si>
  <si>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</si>
  <si>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</si>
  <si>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</si>
  <si>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</si>
  <si>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</si>
  <si>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</si>
  <si>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</si>
  <si>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</si>
  <si>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</si>
  <si>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</si>
  <si>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</si>
  <si>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</si>
  <si>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</si>
  <si>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</si>
  <si>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</si>
  <si>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</si>
  <si>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</si>
  <si>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</si>
  <si>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</si>
  <si>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</si>
  <si>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</si>
  <si>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</si>
  <si>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</si>
  <si>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</si>
  <si>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</si>
  <si>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</si>
  <si>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</si>
  <si>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</si>
  <si>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</si>
  <si>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</si>
  <si>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</si>
  <si>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</si>
  <si>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</si>
  <si>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</si>
  <si>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</si>
  <si>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</si>
  <si>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</si>
  <si>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</si>
  <si>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</si>
  <si>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</si>
  <si>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</si>
  <si>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</si>
  <si>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</si>
  <si>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</si>
  <si>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</si>
  <si>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</si>
  <si>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</si>
  <si>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</si>
  <si>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</si>
  <si>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</si>
  <si>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</si>
  <si>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</si>
  <si>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</si>
  <si>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</si>
  <si>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</si>
  <si>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</si>
  <si>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</si>
  <si>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</si>
  <si>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</si>
  <si>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</si>
  <si>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</si>
  <si>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</si>
  <si>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</si>
  <si>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</si>
  <si>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</si>
  <si>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</si>
  <si>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</si>
  <si>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</si>
  <si>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</si>
  <si>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</si>
  <si>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</si>
  <si>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</si>
  <si>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</si>
  <si>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</si>
  <si>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</si>
  <si>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</si>
  <si>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</si>
  <si>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</si>
  <si>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</si>
  <si>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</si>
  <si>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</si>
  <si>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</si>
  <si>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</si>
  <si>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</si>
  <si>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</si>
  <si>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</si>
  <si>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</si>
  <si>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</si>
  <si>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</si>
  <si>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</si>
  <si>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</si>
  <si>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</si>
  <si>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</si>
  <si>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</si>
  <si>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</si>
  <si>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</si>
  <si>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</si>
  <si>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</si>
  <si>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</si>
  <si>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</si>
  <si>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</si>
  <si>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</si>
  <si>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</si>
  <si>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</si>
  <si>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</si>
  <si>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</si>
  <si>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</si>
  <si>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</si>
  <si>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</si>
  <si>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</si>
  <si>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</si>
  <si>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</si>
  <si>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</si>
  <si>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</si>
  <si>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</si>
  <si>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</si>
  <si>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</si>
  <si>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</si>
  <si>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</si>
  <si>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</si>
  <si>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</si>
  <si>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</si>
  <si>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</si>
  <si>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</si>
  <si>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</si>
  <si>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</si>
  <si>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</si>
  <si>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</si>
  <si>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</si>
  <si>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</si>
  <si>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</si>
  <si>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</si>
  <si>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</si>
  <si>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</si>
  <si>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</si>
  <si>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</si>
  <si>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</si>
  <si>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</si>
  <si>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</si>
  <si>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</si>
  <si>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</si>
  <si>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</si>
  <si>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</si>
  <si>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</si>
  <si>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</si>
  <si>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</si>
  <si>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</si>
  <si>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</si>
  <si>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</si>
  <si>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</si>
  <si>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</si>
  <si>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</si>
  <si>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</si>
  <si>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</si>
  <si>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</si>
  <si>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</si>
  <si>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</si>
  <si>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</si>
  <si>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</si>
  <si>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</si>
  <si>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</si>
  <si>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</si>
  <si>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</si>
  <si>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</si>
  <si>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</si>
  <si>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</si>
  <si>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</si>
  <si>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</si>
  <si>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</si>
  <si>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</si>
  <si>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</si>
  <si>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</si>
  <si>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</si>
  <si>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</si>
  <si>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</si>
  <si>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</si>
  <si>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</si>
  <si>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</si>
  <si>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</si>
  <si>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</si>
  <si>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</si>
  <si>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</si>
  <si>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</si>
  <si>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</si>
  <si>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</si>
  <si>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</si>
  <si>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</si>
  <si>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</si>
  <si>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</si>
  <si>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</si>
  <si>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</si>
  <si>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</si>
  <si>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</si>
  <si>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</si>
  <si>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</si>
  <si>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</si>
  <si>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</si>
  <si>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</si>
  <si>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</si>
  <si>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</si>
  <si>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</si>
  <si>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</si>
  <si>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</si>
  <si>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</si>
  <si>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</si>
  <si>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</si>
  <si>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</si>
  <si>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</si>
  <si>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</si>
  <si>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</si>
  <si>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</si>
  <si>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</si>
  <si>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</si>
  <si>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</si>
  <si>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</si>
  <si>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</si>
  <si>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</si>
  <si>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</si>
  <si>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</si>
  <si>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</si>
  <si>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</si>
  <si>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</si>
  <si>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</si>
  <si>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</si>
  <si>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</si>
  <si>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</si>
  <si>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</si>
  <si>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</si>
  <si>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</si>
  <si>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</si>
  <si>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</si>
  <si>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</si>
  <si>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</si>
  <si>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</si>
  <si>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</si>
  <si>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</si>
  <si>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</si>
  <si>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</si>
  <si>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</si>
  <si>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</si>
  <si>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</si>
  <si>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</si>
  <si>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</si>
  <si>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</si>
  <si>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</si>
  <si>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</si>
  <si>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</si>
  <si>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</si>
  <si>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</si>
  <si>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</si>
  <si>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</si>
  <si>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</si>
  <si>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</si>
  <si>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</si>
  <si>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</si>
  <si>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</si>
  <si>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</si>
  <si>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</si>
  <si>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</si>
  <si>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</si>
  <si>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</si>
  <si>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</si>
  <si>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</si>
  <si>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</si>
  <si>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</si>
  <si>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</si>
  <si>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</si>
  <si>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</si>
  <si>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</si>
  <si>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</si>
  <si>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</si>
  <si>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</si>
  <si>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</si>
  <si>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</si>
  <si>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</si>
  <si>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</si>
  <si>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</si>
  <si>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</si>
  <si>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</si>
  <si>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</si>
  <si>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</si>
  <si>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</si>
  <si>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</si>
  <si>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</si>
  <si>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</si>
  <si>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</si>
  <si>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</si>
  <si>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</si>
  <si>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</si>
  <si>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</si>
  <si>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</si>
  <si>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</si>
  <si>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</si>
  <si>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</si>
  <si>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</si>
  <si>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</si>
  <si>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</si>
  <si>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</si>
  <si>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</si>
  <si>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</si>
  <si>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</si>
  <si>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</si>
  <si>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</si>
  <si>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</si>
  <si>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</si>
  <si>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</si>
  <si>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</si>
  <si>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</si>
  <si>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</si>
  <si>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</si>
  <si>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</si>
  <si>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</si>
  <si>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</si>
  <si>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</si>
  <si>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</si>
  <si>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</si>
  <si>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</si>
  <si>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</si>
  <si>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</si>
  <si>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</si>
  <si>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</si>
  <si>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</si>
  <si>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</si>
  <si>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</si>
  <si>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</si>
  <si>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</si>
  <si>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</si>
  <si>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</si>
  <si>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</si>
  <si>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</si>
  <si>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</si>
  <si>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</si>
  <si>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</si>
  <si>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</si>
  <si>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</si>
  <si>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</si>
  <si>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</si>
  <si>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</si>
  <si>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</si>
  <si>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</si>
  <si>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</si>
  <si>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</si>
  <si>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</si>
  <si>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</si>
  <si>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</si>
  <si>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</si>
  <si>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</si>
  <si>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</si>
  <si>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</si>
  <si>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</si>
  <si>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</si>
  <si>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</si>
  <si>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</si>
  <si>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</si>
  <si>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</si>
  <si>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</si>
  <si>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</si>
  <si>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</si>
  <si>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</si>
  <si>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</si>
  <si>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</si>
  <si>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</si>
  <si>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</si>
  <si>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</si>
  <si>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</si>
  <si>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</si>
  <si>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</si>
  <si>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</si>
  <si>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</si>
  <si>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</si>
  <si>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</si>
  <si>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</si>
  <si>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</si>
  <si>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</si>
  <si>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</si>
  <si>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</si>
  <si>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</si>
  <si>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</si>
  <si>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</si>
  <si>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</si>
  <si>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</si>
  <si>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</si>
  <si>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</si>
  <si>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</si>
  <si>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</si>
  <si>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</si>
  <si>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</si>
  <si>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</si>
  <si>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</si>
  <si>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</si>
  <si>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</si>
  <si>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</si>
  <si>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</si>
  <si>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</si>
  <si>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</si>
  <si>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</si>
  <si>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</si>
  <si>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</si>
  <si>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</si>
  <si>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</si>
  <si>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</si>
  <si>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</si>
  <si>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</si>
  <si>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</si>
  <si>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</si>
  <si>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</si>
  <si>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</si>
  <si>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</si>
  <si>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</si>
  <si>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</si>
  <si>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</si>
  <si>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</si>
  <si>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</si>
  <si>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</si>
  <si>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</si>
  <si>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</si>
  <si>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</si>
  <si>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</si>
  <si>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</si>
  <si>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</si>
  <si>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</si>
  <si>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</si>
  <si>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</si>
  <si>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</si>
  <si>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</si>
  <si>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</si>
  <si>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</si>
  <si>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</si>
  <si>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</si>
  <si>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</si>
  <si>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</si>
  <si>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</si>
  <si>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</si>
  <si>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</si>
  <si>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</si>
  <si>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</si>
  <si>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</si>
  <si>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</si>
  <si>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</si>
  <si>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</si>
  <si>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</si>
  <si>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</si>
  <si>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</si>
  <si>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</si>
  <si>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</si>
  <si>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</si>
  <si>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</si>
  <si>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</si>
  <si>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</si>
  <si>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</si>
  <si>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</si>
  <si>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</si>
  <si>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</si>
  <si>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</si>
  <si>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</si>
  <si>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</si>
  <si>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</si>
  <si>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</si>
  <si>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</si>
  <si>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</si>
  <si>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</si>
  <si>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</si>
  <si>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</si>
  <si>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</si>
  <si>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</si>
  <si>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</si>
  <si>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</si>
  <si>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</si>
  <si>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</si>
  <si>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</si>
  <si>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</si>
  <si>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</si>
  <si>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</si>
  <si>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</si>
  <si>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</si>
  <si>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</si>
  <si>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</si>
  <si>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</si>
  <si>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</si>
  <si>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</si>
  <si>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</si>
  <si>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</si>
  <si>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</si>
  <si>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</si>
  <si>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</si>
  <si>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</si>
  <si>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</si>
  <si>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</si>
  <si>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</si>
  <si>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</si>
  <si>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</si>
  <si>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</si>
  <si>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</si>
  <si>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</si>
  <si>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</si>
  <si>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</si>
  <si>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</si>
  <si>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</si>
  <si>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</si>
  <si>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</si>
  <si>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</si>
  <si>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</si>
  <si>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</si>
  <si>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</si>
  <si>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</si>
  <si>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</si>
  <si>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</si>
  <si>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</si>
  <si>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</si>
  <si>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</si>
  <si>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</si>
  <si>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</si>
  <si>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</si>
  <si>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</si>
  <si>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</si>
  <si>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</si>
  <si>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</si>
  <si>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</si>
  <si>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</si>
  <si>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</si>
  <si>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</si>
  <si>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</si>
  <si>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</si>
  <si>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</si>
  <si>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</si>
  <si>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</si>
  <si>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</si>
  <si>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</si>
  <si>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</si>
  <si>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</si>
  <si>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</si>
  <si>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</si>
  <si>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</si>
  <si>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</si>
  <si>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</si>
  <si>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</si>
  <si>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</si>
  <si>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</si>
  <si>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</si>
  <si>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</si>
  <si>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</si>
  <si>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</si>
  <si>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</si>
  <si>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</si>
  <si>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</si>
  <si>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</si>
  <si>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</si>
  <si>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</si>
  <si>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</si>
  <si>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</si>
  <si>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</si>
  <si>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</si>
  <si>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</si>
  <si>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</si>
  <si>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</si>
  <si>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</si>
  <si>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</si>
  <si>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</si>
  <si>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</si>
  <si>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</si>
  <si>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</si>
  <si>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</si>
  <si>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</si>
  <si>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</si>
  <si>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</si>
  <si>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</si>
  <si>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</si>
  <si>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</si>
  <si>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</si>
  <si>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</si>
  <si>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</si>
  <si>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</si>
  <si>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</si>
  <si>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</si>
  <si>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</si>
  <si>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</si>
  <si>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</si>
  <si>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</si>
  <si>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</si>
  <si>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</si>
  <si>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</si>
  <si>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</si>
  <si>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</si>
  <si>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</si>
  <si>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</si>
  <si>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</si>
  <si>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</si>
  <si>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</si>
  <si>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</si>
  <si>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</si>
  <si>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</si>
  <si>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</si>
  <si>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</si>
  <si>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</si>
  <si>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</si>
  <si>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</si>
  <si>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</si>
  <si>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</si>
  <si>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</si>
  <si>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</si>
  <si>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</si>
  <si>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</si>
  <si>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</si>
  <si>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</si>
  <si>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</si>
  <si>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</si>
  <si>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</si>
  <si>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</si>
  <si>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</si>
  <si>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</si>
  <si>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</si>
  <si>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</si>
  <si>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</si>
  <si>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</si>
  <si>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</si>
  <si>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</si>
  <si>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</si>
  <si>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</si>
  <si>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</si>
  <si>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</si>
  <si>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</si>
  <si>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</si>
  <si>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</si>
  <si>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</si>
  <si>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</si>
  <si>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</si>
  <si>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</si>
  <si>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</si>
  <si>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</si>
  <si>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</si>
  <si>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</si>
  <si>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</si>
  <si>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</si>
  <si>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</si>
  <si>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</si>
  <si>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</si>
  <si>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</si>
  <si>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</si>
  <si>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</si>
  <si>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</si>
  <si>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</si>
  <si>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</si>
  <si>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</si>
  <si>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</si>
  <si>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</si>
  <si>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</si>
  <si>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</si>
  <si>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</si>
  <si>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</si>
  <si>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</si>
  <si>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</si>
  <si>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</si>
  <si>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</si>
  <si>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</si>
  <si>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</si>
  <si>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</si>
  <si>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</si>
  <si>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</si>
  <si>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</si>
  <si>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</si>
  <si>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</si>
  <si>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</si>
  <si>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</si>
  <si>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</si>
  <si>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</si>
  <si>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</si>
  <si>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</si>
  <si>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</si>
  <si>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</si>
  <si>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</si>
  <si>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</si>
  <si>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</si>
  <si>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</si>
  <si>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</si>
  <si>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</si>
  <si>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</si>
  <si>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</si>
  <si>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</si>
  <si>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</si>
  <si>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</si>
  <si>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</si>
  <si>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</si>
  <si>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</si>
  <si>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</si>
  <si>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</si>
  <si>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</si>
  <si>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</si>
  <si>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</si>
  <si>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</si>
  <si>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</si>
  <si>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</si>
  <si>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</si>
  <si>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</si>
  <si>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</si>
  <si>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</si>
  <si>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</si>
  <si>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</si>
  <si>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</si>
  <si>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</si>
  <si>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</si>
  <si>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</si>
  <si>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</si>
  <si>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</si>
  <si>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</si>
  <si>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</si>
  <si>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</si>
  <si>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</si>
  <si>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</si>
  <si>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</si>
  <si>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</si>
  <si>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</si>
  <si>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</si>
  <si>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</si>
  <si>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</si>
  <si>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</si>
  <si>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</si>
  <si>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</si>
  <si>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</si>
  <si>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</si>
  <si>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</si>
  <si>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</si>
  <si>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</si>
  <si>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</si>
  <si>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</si>
  <si>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</si>
  <si>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</si>
  <si>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</si>
  <si>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</si>
  <si>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</si>
  <si>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</si>
  <si>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</si>
  <si>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</si>
  <si>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</si>
  <si>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</si>
  <si>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</si>
  <si>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</si>
  <si>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</si>
  <si>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</si>
  <si>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</si>
  <si>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</si>
  <si>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</si>
  <si>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</si>
  <si>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</si>
  <si>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</si>
  <si>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</si>
  <si>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</si>
  <si>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</si>
  <si>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</si>
  <si>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</si>
  <si>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</si>
  <si>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</si>
  <si>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</si>
  <si>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</si>
  <si>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</si>
  <si>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</si>
  <si>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</si>
  <si>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</si>
  <si>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</si>
  <si>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</si>
  <si>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</si>
  <si>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</si>
  <si>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</si>
  <si>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</si>
  <si>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</si>
  <si>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</si>
  <si>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</si>
  <si>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</si>
  <si>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</si>
  <si>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</si>
  <si>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</si>
  <si>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</si>
  <si>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</si>
  <si>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</si>
  <si>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</si>
  <si>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</si>
  <si>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</si>
  <si>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</si>
  <si>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</si>
  <si>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</si>
  <si>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</si>
  <si>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</si>
  <si>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</si>
  <si>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</si>
  <si>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</si>
  <si>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</si>
  <si>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</si>
  <si>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</si>
  <si>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</si>
  <si>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</si>
  <si>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</si>
  <si>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</si>
  <si>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</si>
  <si>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</si>
  <si>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</si>
  <si>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</si>
  <si>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</si>
  <si>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</si>
  <si>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</si>
  <si>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</si>
  <si>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</si>
  <si>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</si>
  <si>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</si>
  <si>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</si>
  <si>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</si>
  <si>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</si>
  <si>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</si>
  <si>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</si>
  <si>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</si>
  <si>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</si>
  <si>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</si>
  <si>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</si>
  <si>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</si>
  <si>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</si>
  <si>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</si>
  <si>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</si>
  <si>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</si>
  <si>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</si>
  <si>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</si>
  <si>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</si>
  <si>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</si>
  <si>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</si>
  <si>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</si>
  <si>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</si>
  <si>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</si>
  <si>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</si>
  <si>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</si>
  <si>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</si>
  <si>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</si>
  <si>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</si>
  <si>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</si>
  <si>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</si>
  <si>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</si>
  <si>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</si>
  <si>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</si>
  <si>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</si>
  <si>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</si>
  <si>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</si>
  <si>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</si>
  <si>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</si>
  <si>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</si>
  <si>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</si>
  <si>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</si>
  <si>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</si>
  <si>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</si>
  <si>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</si>
  <si>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</si>
  <si>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</si>
  <si>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</si>
  <si>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</si>
  <si>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</si>
  <si>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2025-11-28 15:23:37
</t>
  </si>
  <si>
    <t xml:space="preserve">  restored by PG </t>
  </si>
  <si>
    <t>`</t>
  </si>
  <si>
    <t xml:space="preserve"> PCM-20250215-00000830 </t>
  </si>
  <si>
    <t>LTE site still down and  site located in aramco area access issue need special permission</t>
  </si>
  <si>
    <t>NO PCM</t>
  </si>
  <si>
    <t>120 MIN</t>
  </si>
  <si>
    <t>PCM-20251128-00000747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</si>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</sst>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326.74519479166338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45989.69362071759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45989.69362071759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45989.69362071759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45989.69362071759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45989.69362071759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45989.69362071759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45989.69362071759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45989.69362071759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45989.69362071759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45989.69362071759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45989.69362071759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45989.69362071759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45989.69362071759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45989.69362071759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45989.69362071759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45989.69362071759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45989.69362071759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45989.69362071759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45989.69362071759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45989.69362071759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45989.69362071759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45989.69362071759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45989.69362071759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45989.69362071759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45989.69362071759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45989.69362071759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45989.69362071759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45989.69362071759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45989.69362071759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45989.69362071759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45989.69362071759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45989.69362071759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45989.69362071759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45989.69362071759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45989.69362071759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45989.69362071759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45989.69362071759</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45989.69362071759</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164.69378275462805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5.3062017361080507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1.0528105324046919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4.7254976845579222E-2</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45989.69362071759</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45989.69362071759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45989.69362071759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45989.69362071759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45989.69362071759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45989.69362071759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45989.69362071759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45989.69362071759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45989.69362071759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45989.69362071759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45989.69362071759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45989.69362071759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45989.69362071759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45989.69362071759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45989.69362071759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45989.69362071759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45989.69362071759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45989.69362071759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45989.69362071759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45989.69362071759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45989.69362071759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45989.69362071759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45989.69362071759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45989.69362071759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45989.69362071759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45989.69362071759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45989.69362071759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45989.69362071759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45989.69362071759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45989.69362071759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45989.69362071759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45989.69362071759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45989.69362071759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45989.69362071759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45989.69362071759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45989.69362071759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45989.69362071759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45989.69362071759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45989.69362071759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45989.69362071759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45989.69362071759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45989.69362071759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45989.69362071759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45989.69362071759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45989.69362071759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45989.69362071759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45989.69362071759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45989.69362071759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45989.69362071759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45989.69362071759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45989.69362071759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45989.69362071759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45989.69362071759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45989.69362071759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45989.69362071759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45989.69362071759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45989.69362071759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45989.69362071759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45989.69362071759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45989.69362071759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45989.69362071759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45989.69362071759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45989.69362071759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45989.69362071759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45989.69362071759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45989.69362071759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45989.69362071759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45989.69362071759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45989.69362071759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45989.69362071759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45989.69362071759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45989.69362071759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45989.69362071759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45989.69362071759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45989.69362071759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45989.69362071759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45989.69362071759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45989.69362071759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45989.69362071759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45989.69362071759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45989.69362071759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45989.69362071759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45989.69362071759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45989.69362071759</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45989.69362071759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45989.69362071759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45989.69362071759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45989.69362071759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45989.69362071759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45989.69362071759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45989.69362071759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45989.69362071759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45989.69362071759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45989.69362071759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45989.69362071759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45989.69362071759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45989.69362071759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45989.69362071759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45989.69362071759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45989.69362071759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45989.69362071759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45989.69362071759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45989.69362071759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45989.69362071759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45989.69362071759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45989.69362071759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45989.69362071759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45989.69362071759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45989.69362071759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45989.69362071759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45989.69362071759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45989.69362071759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45989.69362071759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45989.69362071759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45989.69362071759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45989.69362071759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45989.69362071759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45989.69362071759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45989.69362071759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45989.69362071759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45989.69362071759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45989.69362071759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45989.69362071759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45989.69362071759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45989.69362071759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45989.69362071759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45989.69362071759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45989.69362071759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45989.69362071759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45989.69362071759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45989.69362071759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45989.69362071759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45989.69362071759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45989.69362071759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45989.69362071759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45989.69362071759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45989.69362071759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45989.69362071759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45989.69362071759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45989.69362071759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45989.69362071759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45989.69362071759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45989.69362071759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45989.69362071759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45989.69362071759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45989.69362071759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45989.69362071759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45989.69362071759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45989.69362071759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45989.69362071759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45989.69362071759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45989.69362071759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45989.69362071759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45989.69362071759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45989.69362071759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45989.69362071759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45989.69362071759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45989.69362071759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45989.69362071759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45989.69362071759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45989.69362071759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45989.69362071759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45989.69362071759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45989.69362071759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45989.69362071759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45989.69362071759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45989.69362071759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45989.69362071759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45989.69362071759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45989.69362071759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45989.69362071759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45989.69362071759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45989.69362071759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45989.69362071759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45989.69362071759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45989.69362071759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45989.69362071759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45989.69362071759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45989.69362071759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45989.69362071759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45989.69362071759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45989.69362071759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45989.69362071759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45989.69362071759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45989.69362071759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45989.69362071759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45989.69362071759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45989.69362071759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45989.69362071759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45989.69362071759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45989.69362071759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45989.69362071759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45989.69362071759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45989.69362071759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45989.69362071759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45989.69362071759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45989.69362071759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45989.69362071759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45989.69362071759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45989.69362071759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45989.69362071759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45989.69362071759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45989.69362071759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45989.69362071759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45989.69362071759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45989.69362071759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45989.69362071759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45989.69362071759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45989.69362071759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45989.69362071759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45989.69362071759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45989.69362071759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45989.69362071759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45989.69362071759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45989.69362071759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45989.69362071759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45989.69362071759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45989.69362071759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45989.69362071759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45989.69362071759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45989.69362071759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45989.69362071759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45989.69362071759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45989.69362071759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45989.69362071759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45989.69362071759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45989.69362071759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45989.69362071759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45989.69362071759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45989.69362071759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45989.69362071759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45989.69362071759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45989.69362071759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45989.69362071759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45989.69362071759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45989.69362071759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45989.69362071759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45989.69362071759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45989.69362071759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45989.69362071759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45989.69362071759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45989.69362071759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45989.69362071759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45989.69362071759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45989.69362071759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45989.69362071759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45989.69362071759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45989.69362071759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45989.69362071759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45989.69362071759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45989.69362071759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45989.69362071759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45989.69362071759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45989.69362071759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45989.69362071759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45989.69362071759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45989.69362071759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45989.69362071759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45989.69362071759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45989.69362071759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45989.69362071759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45989.69362071759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45989.69362071759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45989.69362071759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45989.69362071759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45989.69362071759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45989.69362071759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45989.69362071759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45989.69362071759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45989.69362071759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45989.69362071759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45989.69362071759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45989.69362071759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45989.69362071759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45989.69362071759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45989.69362071759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45989.69362071759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45989.69362071759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45989.69362071759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45989.69362071759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45989.69362071759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45989.69362071759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45989.69362071759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45989.69362071759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45989.69362071759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45989.69362071759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45989.69362071759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45989.69362071759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45989.69362071759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45989.69362071759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45989.69362071759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45989.69362071759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45989.69362071759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45989.69362071759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45989.69362071759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45989.69362071759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45989.69362071759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45989.69362071759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45989.69362071759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45989.69362071759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45989.69362071759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45989.69362071759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45989.69362071759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45989.69362071759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45989.69362071759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45989.69362071759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45989.69362071759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45989.69362071759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45989.69362071759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45989.69362071759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45989.69362071759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45989.69362071759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45989.69362071759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45989.69362071759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45989.69362071759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45989.69362071759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45989.69362071759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45989.69362071759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45989.69362071759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45989.69362071759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45989.69362071759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45989.69362071759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45989.69362071759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45989.69362071759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45989.69362071759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45989.69362071759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45989.69362071759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45989.69362071759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45989.69362071759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45989.69362071759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45989.69362071759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45989.69362071759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45989.69362071759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45989.69362071759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45989.69362071759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45989.69362071759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45989.69362071759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45989.69362071759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45989.69362071759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45989.69362071759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45989.69362071759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45989.69362071759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45989.69362071759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45989.69362071759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45989.69362071759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45989.69362071759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45989.69362071759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45989.69362071759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45989.69362071759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45989.69362071759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45989.69362071759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45989.69362071759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45989.69362071759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45989.69362071759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45989.69362071759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45989.69362071759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45989.69362071759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45989.69362071759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45989.69362071759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45989.69362071759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45989.69362071759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45989.69362071759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45989.69362071759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45989.69362071759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45989.69362071759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45989.69362071759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45989.69362071759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45989.69362071759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45989.69362071759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45989.69362071759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45989.69362071759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45989.69362071759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45989.69362071759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45989.69362071759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45989.69362071759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45989.69362071759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45989.69362071759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45989.69362071759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45989.69362071759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45989.69362071759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45989.69362071759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45989.69362071759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45989.69362071759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45989.69362071759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45989.69362071759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45989.69362071759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45989.69362071759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45989.69362071759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45989.69362071759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45989.69362071759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45989.69362071759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45989.69362071759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45989.69362071759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45989.69362071759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45989.69362071759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45989.69362071759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45989.69362071759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45989.69362071759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45989.69362071759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45989.69362071759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45989.69362071759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45989.69362071759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45989.69362071759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45989.69362071759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45989.69362071759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45989.69362071759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45989.69362071759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45989.69362071759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45989.69362071759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45989.69362071759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45989.69362071759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45989.69362071759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45989.69362071759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45989.69362071759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45989.69362071759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45989.69362071759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45989.69362071759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45989.69362071759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45989.69362071759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45989.69362071759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45989.69362071759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45989.69362071759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45989.69362071759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45989.69362071759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45989.69362071759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45989.69362071759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45989.69362071759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45989.69362071759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45989.69362071759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45989.69362071759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45989.69362071759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45989.69362071759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45989.69362071759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45989.69362071759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45989.69362071759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45989.69362071759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45989.69362071759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45989.69362071759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45989.69362071759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45989.69362071759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45989.69362071759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45989.69362071759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45989.69362071759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45989.69362071759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45989.69362071759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45989.69362071759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45989.69362071759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45989.69362071759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45989.69362071759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45989.69362071759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45989.69362071759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45989.69362071759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45989.69362071759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45989.69362071759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45989.69362071759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45989.69362071759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45989.69362071759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45989.69362071759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45989.69362071759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45989.69362071759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45989.69362071759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45989.69362071759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45989.69362071759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45989.69362071759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45989.69362071759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45989.69362071759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45989.69362071759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45989.69362071759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45989.69362071759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45989.69362071759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45989.69362071759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45989.69362071759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45989.69362071759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45989.69362071759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45989.69362071759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45989.69362071759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45989.69362071759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45989.69362071759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45989.69362071759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45989.69362071759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45989.69362071759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45989.69362071759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45989.69362071759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45989.69362071759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45989.69362071759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45989.69362071759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45989.69362071759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45989.69362071759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45989.69362071759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45989.69362071759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45989.69362071759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45989.69362071759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45989.69362071759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45989.69362071759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45989.69362071759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45989.69362071759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45989.69362071759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45989.69362071759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45989.69362071759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45989.69362071759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45989.69362071759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45989.69362071759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45989.69362071759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45989.69362071759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45989.69362071759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45989.69362071759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45989.69362071759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45989.69362071759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45989.69362071759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45989.69362071759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45989.69362071759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45989.69362071759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45989.69362071759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45989.69362071759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45989.69362071759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45989.69362071759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45989.69362071759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45989.69362071759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45989.69362071759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45989.69362071759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45989.69362071759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45989.69362071759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45989.69362071759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45989.69362071759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45989.69362071759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45989.69362071759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45989.69362071759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45989.69362071759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45989.69362071759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45989.69362071759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45989.69362071759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45989.69362071759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45989.69362071759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45989.69362071759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45989.69362071759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45989.69362071759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45989.69362071759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45989.69362071759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45989.69362071759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45989.69362071759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45989.69362071759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45989.69362071759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45989.69362071759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45989.69362071759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45989.69362071759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45989.69362071759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45989.69362071759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45989.69362071759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45989.69362071759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45989.69362071759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45989.69362071759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45989.69362071759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45989.69362071759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45989.69362071759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45989.69362071759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45989.69362071759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45989.69362071759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45989.69362071759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45989.69362071759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45989.69362071759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45989.69362071759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45989.69362071759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45989.69362071759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45989.69362071759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45989.69362071759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45989.69362071759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45989.69362071759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45989.69362071759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45989.69362071759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45989.69362071759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45989.69362071759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45989.69362071759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45989.69362071759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45989.69362071759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45989.69362071759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45989.69362071759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45989.69362071759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45989.69362071759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45989.69362071759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45989.69362071759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45989.69362071759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45989.69362071759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45989.69362071759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45989.69362071759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45989.69362071759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45989.69362071759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45989.69362071759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45989.69362071759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45989.69362071759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45989.69362071759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45989.69362071759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45989.69362071759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45989.69362071759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45989.69362071759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45989.69362071759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45989.69362071759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45989.69362071759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45989.69362071759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45989.69362071759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45989.69362071759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45989.69362071759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45989.69362071759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45989.69362071759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45989.69362071759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45989.69362071759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45989.69362071759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45989.69362071759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45989.69362071759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45989.69362071759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45989.69362071759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45989.69362071759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45989.69362071759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45989.69362071759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45989.69362071759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45989.69362071759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45989.69362071759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45989.69362071759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45989.69362071759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45989.69362071759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45989.69362071759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45989.69362071759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45989.69362071759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45989.69362071759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45989.69362071759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45989.69362071759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45989.69362071759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45989.69362071759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45989.69362071759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45989.69362071759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45989.69362071759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45989.69362071759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45989.69362071759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45989.69362071759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45989.69362071759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45989.69362071759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45989.69362071759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45989.69362071759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45989.69362071759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45989.69362071759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45989.69362071759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45989.69362071759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45989.69362071759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45989.69362071759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45989.69362071759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45989.69362071759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45989.69362071759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45989.69362071759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45989.69362071759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45989.69362071759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45989.69362071759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45989.69362071759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45989.69362071759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45989.69362071759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45989.69362071759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45989.69362071759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45989.69362071759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45989.69362071759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45989.69362071759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45989.69362071759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45989.69362071759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45989.69362071759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45989.69362071759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45989.69362071759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45989.69362071759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45989.69362071759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45989.69362071759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45989.69362071759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45989.69362071759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45989.69362071759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45989.69362071759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45989.69362071759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45989.69362071759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45989.69362071759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45989.69362071759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45989.69362071759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45989.69362071759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45989.69362071759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45989.69362071759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45989.69362071759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45989.69362071759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45989.69362071759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45989.69362071759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45989.69362071759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45989.69362071759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45989.69362071759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45989.69362071759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45989.69362071759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45989.69362071759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45989.69362071759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45989.69362071759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45989.69362071759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45989.69362071759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45989.69362071759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45989.69362071759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45989.69362071759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45989.69362071759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45989.69362071759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45989.69362071759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45989.69362071759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45989.69362071759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45989.69362071759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45989.69362071759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45989.69362071759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45989.69362071759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45989.69362071759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45989.69362071759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45989.69362071759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45989.69362071759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45989.69362071759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45989.69362071759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45989.69362071759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45989.69362071759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45989.69362071759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45989.69362071759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45989.69362071759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45989.69362071759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45989.69362071759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45989.69362071759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45989.69362071759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45989.69362071759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45989.69362071759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45989.69362071759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45989.69362071759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45989.69362071759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45989.69362071759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45989.69362071759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45989.69362071759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45989.69362071759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45989.69362071759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45989.69362071759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45989.69362071759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45989.69362071759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45989.69362071759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45989.69362071759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45989.69362071759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45989.69362071759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45989.69362071759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45989.69362071759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45989.69362071759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45989.69362071759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45989.69362071759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45989.69362071759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45989.69362071759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45989.69362071759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45989.69362071759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45989.69362071759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45989.69362071759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45989.69362071759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45989.69362071759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45989.69362071759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45989.69362071759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45989.69362071759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45989.69362071759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45989.69362071759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45989.69362071759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45989.69362071759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45989.69362071759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45989.69362071759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45989.69362071759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45989.69362071759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45989.69362071759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45989.69362071759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45989.69362071759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45989.69362071759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45989.69362071759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45989.69362071759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45989.69362071759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45989.69362071759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45989.69362071759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45989.69362071759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45989.69362071759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45989.69362071759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45989.69362071759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45989.69362071759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45989.69362071759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45989.69362071759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45989.69362071759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45989.69362071759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45989.69362071759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45989.69362071759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45989.69362071759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45989.69362071759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45989.69362071759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45989.69362071759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45989.69362071759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45989.69362071759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45989.69362071759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45989.69362071759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45989.69362071759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45989.69362071759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45989.69362071759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45989.69362071759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45989.69362071759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45989.69362071759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45989.69362071759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45989.69362071759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45989.69362071759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45989.69362071759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45989.69362071759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45989.69362071759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45989.69362071759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45989.69362071759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45989.69362071759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45989.69362071759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45989.69362071759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45989.69362071759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45989.69362071759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45989.69362071759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45989.69362071759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45989.69362071759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45989.69362071759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45989.69362071759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45989.69362071759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45989.69362071759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45989.69362071759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45989.69362071759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45989.69362071759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45989.69362071759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45989.69362071759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45989.69362071759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45989.69362071759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45989.69362071759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45989.69362071759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45989.69362071759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45989.69362071759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45989.69362071759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45989.69362071759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45989.69362071759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45989.69362071759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45989.69362071759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45989.69362071759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45989.69362071759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45989.69362071759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45989.69362071759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45989.69362071759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45989.69362071759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45989.69362071759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45989.69362071759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45989.69362071759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45989.69362071759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45989.69362071759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45989.69362071759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45989.69362071759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45989.69362071759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45989.69362071759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45989.69362071759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45989.69362071759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45989.69362071759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45989.69362071759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45989.69362071759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45989.69362071759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45989.69362071759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45989.69362071759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45989.69362071759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45989.69362071759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45989.69362071759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45989.69362071759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45989.69362071759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45989.69362071759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45989.69362071759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45989.69362071759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45989.69362071759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45989.69362071759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45989.69362071759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45989.69362071759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45989.69362071759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45989.69362071759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45989.69362071759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45989.69362071759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45989.69362071759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45989.69362071759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45989.69362071759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45989.69362071759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45989.69362071759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45989.69362071759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45989.69362071759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45989.69362071759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45989.69362071759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45989.69362071759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45989.69362071759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45989.69362071759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45989.69362071759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45989.69362071759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45989.69362071759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45989.69362071759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45989.69362071759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45989.69362071759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45989.69362071759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45989.69362071759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45989.69362071759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45989.69362071759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45989.69362071759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45989.69362071759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45989.69362071759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45989.69362071759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45989.69362071759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45989.69362071759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45989.69362071759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45989.69362071759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45989.69362071759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45989.69362071759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45989.69362071759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45989.69362071759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45989.69362071759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45989.69362071759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45989.69362071759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45989.69362071759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45989.69362071759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45989.69362071759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45989.69362071759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45989.69362071759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45989.69362071759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45989.69362071759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45989.69362071759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45989.69362071759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45989.69362071759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45989.69362071759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45989.69362071759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45989.69362071759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45989.69362071759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45989.69362071759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45989.69362071759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45989.69362071759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45989.69362071759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45989.69362071759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45989.69362071759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45989.69362071759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45989.69362071759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45989.69362071759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45989.69362071759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45989.69362071759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45989.69362071759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45989.69362071759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45989.69362071759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45989.69362071759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45989.69362071759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45989.69362071759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45989.69362071759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45989.69362071759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45989.69362071759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45989.69362071759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45989.69362071759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45989.69362071759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45989.69362071759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45989.69362071759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45989.69362071759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45989.69362071759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45989.69362071759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45989.69362071759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45989.69362071759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45989.69362071759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45989.69362071759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45989.69362071759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45989.69362071759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45989.69362071759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45989.69362071759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45989.69362071759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45989.69362071759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45989.69362071759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45989.69362071759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45989.69362071759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45989.69362071759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45989.69362071759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45989.69362071759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45989.69362071759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45989.69362071759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45989.69362071759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45989.69362071759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45989.69362071759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45989.69362071759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45989.69362071759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45989.69362071759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45989.69362071759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45989.69362071759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45989.69362071759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45989.69362071759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45989.69362071759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45989.69362071759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45989.69362071759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45989.69362071759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45989.69362071759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45989.69362071759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45989.69362071759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45989.69362071759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45989.69362071759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45989.69362071759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45989.69362071759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45989.69362071759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45989.69362071759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45989.69362071759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45989.69362071759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45989.69362071759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45989.69362071759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45989.69362071759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45989.69362071759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45989.69362071759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45989.69362071759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45989.69362071759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45989.69362071759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45989.69362071759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45989.69362071759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45989.69362071759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45989.69362071759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45989.69362071759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45989.69362071759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45989.69362071759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45989.69362071759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45989.69362071759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45989.69362071759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45989.69362071759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45989.69362071759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45989.69362071759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45989.69362071759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45989.69362071759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45989.69362071759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45989.69362071759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45989.69362071759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45989.69362071759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45989.69362071759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45989.69362071759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45989.69362071759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45989.69362071759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45989.69362071759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45989.69362071759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45989.69362071759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45989.69362071759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45989.69362071759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45989.69362071759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45989.69362071759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286.21290312499332</v>
      </c>
      <c r="H2" s="92">
        <v>45703.474768518521</v>
      </c>
      <c r="I2" s="92" t="str">
        <f>IFERROR(VLOOKUP(D2,DB!A:F,6,0),"")</f>
        <v>SCECO</v>
      </c>
      <c r="J2" s="92" t="str">
        <f>IFERROR(VLOOKUP(D2,DB!A:G,7,0),"")</f>
        <v>Dead</v>
      </c>
      <c r="K2" s="94" t="s">
        <v>39118</v>
      </c>
      <c r="L2" s="88" t="str">
        <f>IFERROR(VLOOKUP(D2,DB!A:I,9,0),"")</f>
        <v>Latis</v>
      </c>
    </row>
    <row r="3" spans="1:16" ht="15" customHeight="1">
      <c r="A3" s="110" t="s">
        <v>39119</v>
      </c>
      <c r="B3" s="88" t="str">
        <f>IFERROR(VLOOKUP(D3,DB!A:K,11,0),"")</f>
        <v>R4</v>
      </c>
      <c r="C3" s="90">
        <v>1</v>
      </c>
      <c r="D3" s="88" t="s">
        <v>36065</v>
      </c>
      <c r="E3" s="91" t="s">
        <v>39021</v>
      </c>
      <c r="F3" s="92"/>
      <c r="G3" s="93">
        <f t="shared" ref="G3:G4" ca="1" si="0">IFERROR(NOW()-F3,"")</f>
        <v>45989.69362071759</v>
      </c>
      <c r="H3" s="92">
        <v>45989.661597222221</v>
      </c>
      <c r="I3" s="110" t="str">
        <f>IFERROR(VLOOKUP(D3,DB!A:F,6,0),"")</f>
        <v>Generator-SG</v>
      </c>
      <c r="J3" s="110" t="str">
        <f>IFERROR(VLOOKUP(D3,DB!A:G,7,0),"")</f>
        <v>Weak</v>
      </c>
      <c r="K3" s="94" t="s">
        <v>39120</v>
      </c>
      <c r="L3" s="88" t="str">
        <f>IFERROR(VLOOKUP(D3,DB!A:I,9,0),"")</f>
        <v>Latis</v>
      </c>
    </row>
    <row r="4" spans="1:16" ht="15" customHeight="1">
      <c r="A4" s="110" t="s">
        <v>39119</v>
      </c>
      <c r="B4" s="88" t="str">
        <f>IFERROR(VLOOKUP(D4,DB!A:K,11,0),"")</f>
        <v>R4</v>
      </c>
      <c r="C4" s="90">
        <v>1</v>
      </c>
      <c r="D4" s="88" t="s">
        <v>34364</v>
      </c>
      <c r="E4" s="91" t="s">
        <v>39021</v>
      </c>
      <c r="F4" s="92"/>
      <c r="G4" s="93">
        <f t="shared" ca="1" si="0"/>
        <v>45989.69362071759</v>
      </c>
      <c r="H4" s="92">
        <v>45989.663414351853</v>
      </c>
      <c r="I4" s="110" t="str">
        <f>IFERROR(VLOOKUP(D4,DB!A:F,6,0),"")</f>
        <v>SCECO</v>
      </c>
      <c r="J4" s="110" t="str">
        <f>IFERROR(VLOOKUP(D4,DB!A:G,7,0),"")</f>
        <v>Vandalized</v>
      </c>
      <c r="K4" s="94" t="s">
        <v>39120</v>
      </c>
      <c r="L4" s="88" t="str">
        <f>IFERROR(VLOOKUP(D4,DB!A:I,9,0),"")</f>
        <v>Latis</v>
      </c>
    </row>
    <row r="5" spans="1:16" ht="15" customHeight="1">
      <c r="A5" s="110" t="s">
        <v>39121</v>
      </c>
      <c r="B5" s="88" t="str">
        <f>IFERROR(VLOOKUP(D5,DB!A:K,11,0),"")</f>
        <v>R4</v>
      </c>
      <c r="C5" s="90">
        <v>1</v>
      </c>
      <c r="D5" s="88" t="s">
        <v>29647</v>
      </c>
      <c r="E5" s="91" t="s">
        <v>39021</v>
      </c>
      <c r="F5" s="92">
        <v>45989.63008101852</v>
      </c>
      <c r="G5" s="93">
        <f t="shared" ref="G5:G68" ca="1" si="1">IFERROR(NOW()-F5,"")</f>
        <v>6.3539699069224298E-2</v>
      </c>
      <c r="H5" s="92">
        <v>45989.674560185187</v>
      </c>
      <c r="I5" s="110" t="str">
        <f>IFERROR(VLOOKUP(D5,DB!A:F,6,0),"")</f>
        <v>SCECO</v>
      </c>
      <c r="J5" s="110" t="str">
        <f>IFERROR(VLOOKUP(D5,DB!A:G,7,0),"")</f>
        <v>Dead</v>
      </c>
      <c r="K5" s="94" t="s">
        <v>39122</v>
      </c>
      <c r="L5" s="88" t="str">
        <f>IFERROR(VLOOKUP(D5,DB!A:I,9,0),"")</f>
        <v>Latis</v>
      </c>
    </row>
    <row r="6" spans="1:16" ht="15" customHeight="1">
      <c r="A6" s="110"/>
      <c r="B6" s="88" t="str">
        <f>IFERROR(VLOOKUP(D6,DB!A:K,11,0),"")</f>
        <v/>
      </c>
      <c r="C6" s="90"/>
      <c r="D6" s="88"/>
      <c r="E6" s="91"/>
      <c r="F6" s="92"/>
      <c r="G6" s="93">
        <f t="shared" ca="1" si="1"/>
        <v>45989.69362071759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45989.69362071759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45989.69362071759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45989.69362071759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45989.69362071759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45989.69362071759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45989.69362071759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45989.69362071759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45989.69362071759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45989.69362071759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45989.69362071759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45989.69362071759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45989.69362071759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45989.69362071759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45989.69362071759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45989.69362071759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45989.69362071759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45989.69362071759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45989.69362071759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45989.69362071759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45989.69362071759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45989.69362071759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45989.69362071759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45989.69362071759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45989.69362071759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45989.69362071759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45989.69362071759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45989.69362071759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45989.69362071759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45989.69362071759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45989.69362071759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45989.69362071759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45989.69362071759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45989.69362071759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45989.69362071759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45989.69362071759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45989.69362071759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45989.69362071759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45989.69362071759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45989.69362071759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45989.69362071759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45989.69362071759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45989.69362071759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45989.69362071759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45989.69362071759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45989.69362071759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45989.69362071759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45989.69362071759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45989.69362071759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45989.69362071759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45989.69362071759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45989.69362071759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45989.69362071759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45989.69362071759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45989.69362071759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45989.69362071759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45989.69362071759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45989.69362071759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45989.69362071759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45989.69362071759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45989.69362071759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45989.69362071759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45989.69362071759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45989.69362071759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45989.69362071759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45989.69362071759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45989.69362071759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45989.69362071759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45989.69362071759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45989.69362071759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45989.69362071759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45989.69362071759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45989.69362071759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45989.69362071759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45989.69362071759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45989.69362071759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45989.69362071759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45989.69362071759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45989.69362071759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45989.69362071759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45989.69362071759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45989.69362071759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45989.69362071759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45989.69362071759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45989.69362071759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45989.69362071759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45989.69362071759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45989.69362071759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45989.69362071759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45989.69362071759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45989.69362071759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45989.69362071759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45989.69362071759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45989.69362071759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45989.69362071759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45989.69362071759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45989.69362071759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45989.69362071759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45989.69362071759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45989.69362071759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45989.69362071759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45989.69362071759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45989.69362071759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45989.69362071759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45989.69362071759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45989.69362071759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45989.69362071759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45989.69362071759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45989.69362071759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45989.69362071759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45989.69362071759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45989.69362071759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45989.69362071759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45989.69362071759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45989.69362071759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45989.69362071759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45989.69362071759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45989.69362071759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45989.69362071759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45989.69362071759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45989.69362071759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45989.69362071759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45989.69362071759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45989.69362071759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45989.69362071759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45989.69362071759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45989.69362071759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45989.69362071759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45989.69362071759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45989.69362071759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45989.69362071759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45989.69362071759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45989.69362071759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45989.69362071759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45989.69362071759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45989.69362071759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45989.69362071759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45989.69362071759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45989.69362071759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45989.69362071759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45989.69362071759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45989.69362071759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45989.69362071759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45989.69362071759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45989.69362071759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45989.69362071759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45989.69362071759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45989.69362071759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45989.69362071759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45989.69362071759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45989.69362071759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45989.69362071759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45989.69362071759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45989.69362071759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45989.69362071759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45989.69362071759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45989.69362071759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45989.69362071759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45989.69362071759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45989.69362071759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45989.69362071759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45989.69362071759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45989.69362071759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45989.69362071759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45989.69362071759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45989.69362071759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45989.69362071759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45989.69362071759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45989.69362071759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45989.69362071759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45989.69362071759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45989.69362071759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45989.69362071759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45989.69362071759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45989.69362071759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45989.69362071759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45989.69362071759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45989.69362071759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45989.69362071759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45989.69362071759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45989.69362071759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45989.69362071759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45989.69362071759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45989.69362071759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45989.69362071759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45989.69362071759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45989.69362071759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45989.69362071759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45989.69362071759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45989.69362071759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45989.69362071759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45989.69362071759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45989.69362071759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45989.69362071759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45989.69362071759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45989.69362071759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45989.69362071759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45989.69362071759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45989.69362071759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45989.69362071759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45989.69362071759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45989.69362071759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45989.69362071759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45989.69362071759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45989.69362071759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45989.69362071759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45989.69362071759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45989.69362071759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45989.69362071759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45989.69362071759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45989.69362071759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45989.69362071759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45989.69362071759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45989.69362071759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45989.69362071759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45989.69362071759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45989.69362071759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45989.69362071759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45989.69362071759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45989.69362071759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45989.69362071759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45989.69362071759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45989.69362071759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45989.69362071759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45989.69362071759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45989.69362071759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45989.69362071759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45989.69362071759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45989.69362071759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45989.69362071759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45989.69362071759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45989.69362071759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45989.69362071759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45989.69362071759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45989.69362071759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45989.69362071759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45989.69362071759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45989.69362071759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45989.69362071759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45989.69362071759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45989.69362071759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45989.69362071759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45989.69362071759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45989.69362071759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45989.69362071759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45989.69362071759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45989.69362071759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45989.69362071759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45989.69362071759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45989.69362071759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45989.69362071759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45989.69362071759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45989.69362071759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45989.69362071759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45989.69362071759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45989.69362071759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45989.69362071759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45989.69362071759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45989.69362071759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45989.69362071759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45989.69362071759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45989.69362071759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45989.69362071759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45989.69362071759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45989.69362071759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45989.69362071759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45989.69362071759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45989.69362071759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45989.69362071759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45989.69362071759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45989.69362071759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45989.69362071759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45989.69362071759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45989.69362071759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45989.69362071759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45989.69362071759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45989.69362071759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45989.69362071759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45989.69362071759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45989.69362071759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45989.69362071759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45989.69362071759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45989.69362071759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45989.69362071759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45989.69362071759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45989.69362071759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45989.69362071759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45989.69362071759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45989.69362071759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45989.69362071759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45989.69362071759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45989.69362071759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45989.69362071759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45989.69362071759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45989.69362071759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45989.69362071759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45989.69362071759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45989.69362071759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45989.69362071759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45989.69362071759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45989.69362071759</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39123</v>
      </c>
      <c r="B2" s="37" t="str">
        <f>IFERROR(VLOOKUP(D2,DB!A:K,11,0),"")</f>
        <v>R5</v>
      </c>
      <c r="C2" s="37">
        <v>3</v>
      </c>
      <c r="D2" s="103" t="s">
        <v>36011</v>
      </c>
      <c r="E2" s="37" t="s">
        <v>39021</v>
      </c>
      <c r="F2" s="38">
        <v>45891.832060185188</v>
      </c>
      <c r="G2" s="105">
        <f ca="1">IFERROR(NOW()-F2,"")</f>
        <v>97.861560532401199</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63.504743402772874</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41.032509606477106</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07">
        <v>45981.373298611114</v>
      </c>
      <c r="G5" s="108">
        <f ca="1">IFERROR(NOW()-F5,"")</f>
        <v>8.3203221064759418</v>
      </c>
      <c r="H5" s="146">
        <v>45981.360798611109</v>
      </c>
      <c r="I5" s="106" t="str">
        <f>IFERROR(VLOOKUP(D5,DB!A:F,6,0),"")</f>
        <v>SCECO</v>
      </c>
      <c r="J5" s="106" t="str">
        <f>IFERROR(VLOOKUP(D5,DB!A:G,7,0),"")</f>
        <v>Dead</v>
      </c>
      <c r="K5" s="106" t="s">
        <v>39130</v>
      </c>
      <c r="L5" s="106" t="str">
        <f>IFERROR(VLOOKUP(D5,DB!A:I,9,0),"")</f>
        <v>Latis</v>
      </c>
    </row>
    <row r="6" spans="1:13" ht="15.75">
      <c r="A6" s="37"/>
      <c r="B6" s="37" t="str">
        <f>IFERROR(VLOOKUP(D6,DB!A:K,11,0),"")</f>
        <v/>
      </c>
      <c r="C6" s="37"/>
      <c r="D6" s="150"/>
      <c r="E6" s="37"/>
      <c r="F6" s="38"/>
      <c r="G6" s="143">
        <f t="shared" ref="G6:G14" ca="1" si="2">IFERROR(NOW()-F6,"")</f>
        <v>45989.69362071759</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45989.69362071759</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45989.69362071759</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45989.69362071759</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45989.69362071759</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45989.69362071759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45989.69362071759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45989.69362071759</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45989.69362071759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45989.69362071759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45989.69362071759</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45989.69362071759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45989.69362071759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45989.69362071759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45989.69362071759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45989.69362071759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45989.69362071759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45989.69362071759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45989.69362071759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45989.69362071759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45989.69362071759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45989.69362071759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45989.69362071759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45989.69362071759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45989.69362071759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45989.69362071759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45989.69362071759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45989.69362071759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45989.69362071759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45989.69362071759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45989.69362071759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45989.69362071759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45989.69362071759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45989.69362071759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45989.69362071759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45989.69362071759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45989.69362071759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45989.69362071759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45989.69362071759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45989.69362071759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45989.69362071759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45989.69362071759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45989.69362071759</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45989.69362071759</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45989.69362071759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45989.69362071759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45989.69362071759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45989.69362071759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45989.69362071759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45989.69362071759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45989.69362071759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45989.69362071759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45989.69362071759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45989.69362071759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45989.69362071759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45989.69362071759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45989.69362071759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45989.69362071759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45989.69362071759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45989.69362071759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45989.69362071759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45989.69362071759</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2025-11-28T13:40:07Z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