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17" documentId="120_S{2AC9BD13-BADA-5192-A53E-5A8FF88502F6}" xr6:coauthVersionLast="47" xr6:coauthVersionMax="47" xr10:uidLastSave="{14C78762-DBA0-4942-B91D-E975B3AFCA6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<sst xmlns="http://schemas.openxmlformats.org/spreadsheetml/2006/main" count="180285" uniqueCount="39127">
  <si>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</si>
  <si>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</si>
  <si>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</si>
  <si>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</si>
  <si>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</si>
  <si>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</si>
  <si>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</si>
  <si>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</si>
  <si>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</si>
  <si>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</si>
  <si>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</si>
  <si>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</si>
  <si>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</si>
  <si>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</si>
  <si>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</si>
  <si>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</si>
  <si>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</si>
  <si>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</si>
  <si>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</si>
  <si>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</si>
  <si>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</si>
  <si>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</si>
  <si>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</si>
  <si>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</si>
  <si>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</si>
  <si>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</si>
  <si>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</si>
  <si>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</si>
  <si>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</si>
  <si>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</si>
  <si>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</si>
  <si>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</si>
  <si>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</si>
  <si>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</si>
  <si>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</si>
  <si>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</si>
  <si>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</si>
  <si>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</si>
  <si>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</si>
  <si>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</si>
  <si>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</si>
  <si>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</si>
  <si>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</si>
  <si>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</si>
  <si>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</si>
  <si>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</si>
  <si>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</si>
  <si>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</si>
  <si>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</si>
  <si>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</si>
  <si>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</si>
  <si>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</si>
  <si>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</si>
  <si>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</si>
  <si>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</si>
  <si>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</si>
  <si>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</si>
  <si>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</si>
  <si>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</si>
  <si>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</si>
  <si>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</si>
  <si>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</si>
  <si>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</si>
  <si>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</si>
  <si>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</si>
  <si>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</si>
  <si>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</si>
  <si>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</si>
  <si>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</si>
  <si>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</si>
  <si>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</si>
  <si>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</si>
  <si>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</si>
  <si>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</si>
  <si>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</si>
  <si>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</si>
  <si>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</si>
  <si>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</si>
  <si>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</si>
  <si>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</si>
  <si>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</si>
  <si>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</si>
  <si>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</si>
  <si>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</si>
  <si>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</si>
  <si>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</si>
  <si>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</si>
  <si>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</si>
  <si>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</si>
  <si>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</si>
  <si>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</si>
  <si>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</si>
  <si>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</si>
  <si>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</si>
  <si>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</si>
  <si>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</si>
  <si>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</si>
  <si>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</si>
  <si>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</si>
  <si>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</si>
  <si>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</si>
  <si>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</si>
  <si>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</si>
  <si>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</si>
  <si>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</si>
  <si>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</si>
  <si>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</si>
  <si>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</si>
  <si>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</si>
  <si>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</si>
  <si>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</si>
  <si>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</si>
  <si>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</si>
  <si>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</si>
  <si>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</si>
  <si>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</si>
  <si>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</si>
  <si>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</si>
  <si>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</si>
  <si>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</si>
  <si>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</si>
  <si>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</si>
  <si>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</si>
  <si>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</si>
  <si>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</si>
  <si>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</si>
  <si>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</si>
  <si>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</si>
  <si>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</si>
  <si>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</si>
  <si>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</si>
  <si>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</si>
  <si>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</si>
  <si>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</si>
  <si>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</si>
  <si>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</si>
  <si>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</si>
  <si>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</si>
  <si>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</si>
  <si>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</si>
  <si>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</si>
  <si>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</si>
  <si>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</si>
  <si>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</si>
  <si>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</si>
  <si>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</si>
  <si>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</si>
  <si>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</si>
  <si>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</si>
  <si>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</si>
  <si>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</si>
  <si>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</si>
  <si>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</si>
  <si>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</si>
  <si>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</si>
  <si>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</si>
  <si>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</si>
  <si>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</si>
  <si>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</si>
  <si>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</si>
  <si>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</si>
  <si>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</si>
  <si>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</si>
  <si>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</si>
  <si>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</si>
  <si>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</si>
  <si>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</si>
  <si>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</si>
  <si>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</si>
  <si>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</si>
  <si>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</si>
  <si>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</si>
  <si>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</si>
  <si>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</si>
  <si>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</si>
  <si>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</si>
  <si>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</si>
  <si>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</si>
  <si>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</si>
  <si>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</si>
  <si>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</si>
  <si>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</si>
  <si>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</si>
  <si>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</si>
  <si>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</si>
  <si>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</si>
  <si>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</si>
  <si>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</si>
  <si>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</si>
  <si>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</si>
  <si>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</si>
  <si>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</si>
  <si>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</si>
  <si>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</si>
  <si>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</si>
  <si>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</si>
  <si>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</si>
  <si>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</si>
  <si>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</si>
  <si>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</si>
  <si>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</si>
  <si>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</si>
  <si>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</si>
  <si>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</si>
  <si>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</si>
  <si>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</si>
  <si>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</si>
  <si>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</si>
  <si>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</si>
  <si>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</si>
  <si>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</si>
  <si>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</si>
  <si>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</si>
  <si>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</si>
  <si>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</si>
  <si>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</si>
  <si>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</si>
  <si>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</si>
  <si>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</si>
  <si>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</si>
  <si>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</si>
  <si>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</si>
  <si>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</si>
  <si>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</si>
  <si>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</si>
  <si>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</si>
  <si>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</si>
  <si>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</si>
  <si>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</si>
  <si>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</si>
  <si>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</si>
  <si>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</si>
  <si>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</si>
  <si>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</si>
  <si>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</si>
  <si>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</si>
  <si>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</si>
  <si>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</si>
  <si>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</si>
  <si>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</si>
  <si>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</si>
  <si>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</si>
  <si>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</si>
  <si>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</si>
  <si>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</si>
  <si>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</si>
  <si>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</si>
  <si>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</si>
  <si>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</si>
  <si>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</si>
  <si>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</si>
  <si>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</si>
  <si>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</si>
  <si>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</si>
  <si>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</si>
  <si>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</si>
  <si>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</si>
  <si>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</si>
  <si>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</si>
  <si>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</si>
  <si>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</si>
  <si>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</si>
  <si>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</si>
  <si>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</si>
  <si>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</si>
  <si>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</si>
  <si>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</si>
  <si>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</si>
  <si>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</si>
  <si>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</si>
  <si>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</si>
  <si>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</si>
  <si>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</si>
  <si>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</si>
  <si>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</si>
  <si>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</si>
  <si>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</si>
  <si>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</si>
  <si>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</si>
  <si>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</si>
  <si>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</si>
  <si>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</si>
  <si>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</si>
  <si>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</si>
  <si>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</si>
  <si>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</si>
  <si>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</si>
  <si>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</si>
  <si>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</si>
  <si>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</si>
  <si>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</si>
  <si>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</si>
  <si>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</si>
  <si>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</si>
  <si>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</si>
  <si>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</si>
  <si>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</si>
  <si>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</si>
  <si>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</si>
  <si>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</si>
  <si>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</si>
  <si>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</si>
  <si>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</si>
  <si>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</si>
  <si>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</si>
  <si>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</si>
  <si>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</si>
  <si>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</si>
  <si>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</si>
  <si>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</si>
  <si>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</si>
  <si>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</si>
  <si>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</si>
  <si>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</si>
  <si>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</si>
  <si>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</si>
  <si>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</si>
  <si>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</si>
  <si>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</si>
  <si>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</si>
  <si>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</si>
  <si>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</si>
  <si>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</si>
  <si>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</si>
  <si>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</si>
  <si>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</si>
  <si>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</si>
  <si>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</si>
  <si>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</si>
  <si>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</si>
  <si>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</si>
  <si>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</si>
  <si>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</si>
  <si>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</si>
  <si>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</si>
  <si>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</si>
  <si>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</si>
  <si>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</si>
  <si>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</si>
  <si>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</si>
  <si>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</si>
  <si>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</si>
  <si>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</si>
  <si>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</si>
  <si>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</si>
  <si>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</si>
  <si>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</si>
  <si>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</si>
  <si>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</si>
  <si>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</si>
  <si>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</si>
  <si>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</si>
  <si>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</si>
  <si>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</si>
  <si>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</si>
  <si>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</si>
  <si>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</si>
  <si>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</si>
  <si>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</si>
  <si>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</si>
  <si>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</si>
  <si>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</si>
  <si>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</si>
  <si>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</si>
  <si>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</si>
  <si>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</si>
  <si>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</si>
  <si>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</si>
  <si>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</si>
  <si>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</si>
  <si>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</si>
  <si>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</si>
  <si>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</si>
  <si>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</si>
  <si>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</si>
  <si>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</si>
  <si>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</si>
  <si>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</si>
  <si>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</si>
  <si>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</si>
  <si>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</si>
  <si>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</si>
  <si>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</si>
  <si>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</si>
  <si>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</si>
  <si>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</si>
  <si>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</si>
  <si>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</si>
  <si>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</si>
  <si>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</si>
  <si>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</si>
  <si>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</si>
  <si>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</si>
  <si>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</si>
  <si>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</si>
  <si>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</si>
  <si>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</si>
  <si>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</si>
  <si>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</si>
  <si>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</si>
  <si>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</si>
  <si>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</si>
  <si>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</si>
  <si>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</si>
  <si>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</si>
  <si>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</si>
  <si>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</si>
  <si>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</si>
  <si>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</si>
  <si>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</si>
  <si>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</si>
  <si>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</si>
  <si>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</si>
  <si>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</si>
  <si>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</si>
  <si>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</si>
  <si>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</si>
  <si>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</si>
  <si>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</si>
  <si>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</si>
  <si>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</si>
  <si>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</si>
  <si>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</si>
  <si>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</si>
  <si>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</si>
  <si>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</si>
  <si>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</si>
  <si>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</si>
  <si>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</si>
  <si>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</si>
  <si>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</si>
  <si>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</si>
  <si>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</si>
  <si>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</si>
  <si>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</si>
  <si>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</si>
  <si>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</si>
  <si>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</si>
  <si>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</si>
  <si>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</si>
  <si>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</si>
  <si>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</si>
  <si>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</si>
  <si>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</si>
  <si>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</si>
  <si>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</si>
  <si>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</si>
  <si>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</si>
  <si>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</si>
  <si>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</si>
  <si>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</si>
  <si>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</si>
  <si>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</si>
  <si>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</si>
  <si>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</si>
  <si>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</si>
  <si>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</si>
  <si>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</si>
  <si>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</si>
  <si>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</si>
  <si>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</si>
  <si>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</si>
  <si>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</si>
  <si>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</si>
  <si>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</si>
  <si>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</si>
  <si>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</si>
  <si>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</si>
  <si>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</si>
  <si>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</si>
  <si>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</si>
  <si>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</si>
  <si>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</si>
  <si>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</si>
  <si>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</si>
  <si>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</si>
  <si>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</si>
  <si>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</si>
  <si>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</si>
  <si>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</si>
  <si>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</si>
  <si>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</si>
  <si>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</si>
  <si>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</si>
  <si>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</si>
  <si>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</si>
  <si>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</si>
  <si>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</si>
  <si>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</si>
  <si>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</si>
  <si>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</si>
  <si>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</si>
  <si>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</si>
  <si>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</si>
  <si>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</si>
  <si>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</si>
  <si>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</si>
  <si>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</si>
  <si>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</si>
  <si>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</si>
  <si>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</si>
  <si>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</si>
  <si>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</si>
  <si>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</si>
  <si>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</si>
  <si>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</si>
  <si>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</si>
  <si>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</si>
  <si>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</si>
  <si>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</si>
  <si>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</si>
  <si>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</si>
  <si>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</si>
  <si>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</si>
  <si>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</si>
  <si>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</si>
  <si>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</si>
  <si>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</si>
  <si>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</si>
  <si>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</si>
  <si>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</si>
  <si>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</si>
  <si>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</si>
  <si>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</si>
  <si>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</si>
  <si>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</si>
  <si>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</si>
  <si>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</si>
  <si>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</si>
  <si>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</si>
  <si>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</si>
  <si>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</si>
  <si>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</si>
  <si>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</si>
  <si>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</si>
  <si>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</si>
  <si>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</si>
  <si>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</si>
  <si>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</si>
  <si>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</si>
  <si>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</si>
  <si>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</si>
  <si>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</si>
  <si>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</si>
  <si>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</si>
  <si>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</si>
  <si>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</si>
  <si>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</si>
  <si>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</si>
  <si>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</si>
  <si>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</si>
  <si>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</si>
  <si>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</si>
  <si>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</si>
  <si>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</si>
  <si>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</si>
  <si>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</si>
  <si>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</si>
  <si>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</si>
  <si>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</si>
  <si>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</si>
  <si>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</si>
  <si>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</si>
  <si>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</si>
  <si>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</si>
  <si>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</si>
  <si>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</si>
  <si>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</si>
  <si>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</si>
  <si>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</si>
  <si>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</si>
  <si>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</si>
  <si>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</si>
  <si>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</si>
  <si>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</si>
  <si>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</si>
  <si>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</si>
  <si>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</si>
  <si>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</si>
  <si>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</si>
  <si>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</si>
  <si>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</si>
  <si>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</si>
  <si>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</si>
  <si>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</si>
  <si>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</si>
  <si>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</si>
  <si>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</si>
  <si>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</si>
  <si>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</si>
  <si>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</si>
  <si>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</si>
  <si>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</si>
  <si>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</si>
  <si>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</si>
  <si>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</si>
  <si>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</si>
  <si>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</si>
  <si>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</si>
  <si>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</si>
  <si>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</si>
  <si>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</si>
  <si>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</si>
  <si>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</si>
  <si>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</si>
  <si>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</si>
  <si>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</si>
  <si>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</si>
  <si>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</si>
  <si>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</si>
  <si>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</si>
  <si>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</si>
  <si>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</si>
  <si>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</si>
  <si>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</si>
  <si>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</si>
  <si>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</si>
  <si>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</si>
  <si>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</si>
  <si>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</si>
  <si>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</si>
  <si>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</si>
  <si>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</si>
  <si>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</si>
  <si>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</si>
  <si>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</si>
  <si>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</si>
  <si>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</si>
  <si>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</si>
  <si>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</si>
  <si>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</si>
  <si>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</si>
  <si>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</si>
  <si>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</si>
  <si>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</si>
  <si>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</si>
  <si>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</si>
  <si>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</si>
  <si>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</si>
  <si>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</si>
  <si>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</si>
  <si>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</si>
  <si>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</si>
  <si>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</si>
  <si>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</si>
  <si>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</si>
  <si>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</si>
  <si>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</si>
  <si>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</si>
  <si>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</si>
  <si>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</si>
  <si>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</si>
  <si>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</si>
  <si>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</si>
  <si>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</si>
  <si>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</si>
  <si>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</si>
  <si>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</si>
  <si>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</si>
  <si>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</si>
  <si>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</si>
  <si>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</si>
  <si>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</si>
  <si>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</si>
  <si>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</si>
  <si>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</si>
  <si>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</si>
  <si>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</si>
  <si>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</si>
  <si>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</si>
  <si>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</si>
  <si>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</si>
  <si>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</si>
  <si>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</si>
  <si>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</si>
  <si>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</si>
  <si>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</si>
  <si>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</si>
  <si>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</si>
  <si>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</si>
  <si>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</si>
  <si>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</si>
  <si>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</si>
  <si>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</si>
  <si>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</si>
  <si>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</si>
  <si>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</si>
  <si>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</si>
  <si>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</si>
  <si>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</si>
  <si>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</si>
  <si>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</si>
  <si>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</si>
  <si>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</si>
  <si>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</si>
  <si>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</si>
  <si>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</si>
  <si>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</si>
  <si>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</si>
  <si>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</si>
  <si>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</si>
  <si>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</si>
  <si>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</si>
  <si>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</si>
  <si>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</si>
  <si>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</si>
  <si>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</si>
  <si>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</si>
  <si>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</si>
  <si>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</si>
  <si>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</si>
  <si>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</si>
  <si>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</si>
  <si>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</si>
  <si>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</si>
  <si>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</si>
  <si>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</si>
  <si>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</si>
  <si>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</si>
  <si>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</si>
  <si>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</si>
  <si>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</si>
  <si>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</si>
  <si>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</si>
  <si>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</si>
  <si>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</si>
  <si>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</si>
  <si>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</si>
  <si>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</si>
  <si>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</si>
  <si>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</si>
  <si>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</si>
  <si>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</si>
  <si>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</si>
  <si>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</si>
  <si>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</si>
  <si>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</si>
  <si>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</si>
  <si>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</si>
  <si>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</si>
  <si>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</si>
  <si>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</si>
  <si>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</si>
  <si>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</si>
  <si>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</si>
  <si>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</si>
  <si>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</si>
  <si>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</si>
  <si>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</si>
  <si>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</si>
  <si>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</si>
  <si>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</si>
  <si>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</si>
  <si>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</si>
  <si>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</si>
  <si>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</si>
  <si>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</si>
  <si>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</si>
  <si>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</si>
  <si>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</si>
  <si>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</si>
  <si>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</si>
  <si>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</si>
  <si>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</si>
  <si>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</si>
  <si>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</si>
  <si>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</si>
  <si>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</si>
  <si>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</si>
  <si>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</si>
  <si>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</si>
  <si>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</si>
  <si>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</si>
  <si>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</si>
  <si>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</si>
  <si>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</si>
  <si>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</si>
  <si>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</si>
  <si>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</si>
  <si>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</si>
  <si>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</si>
  <si>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</si>
  <si>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</si>
  <si>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</si>
  <si>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</si>
  <si>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</si>
  <si>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</si>
  <si>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</si>
  <si>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</si>
  <si>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</si>
  <si>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</si>
  <si>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</si>
  <si>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</si>
  <si>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</si>
  <si>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</si>
  <si>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</si>
  <si>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</si>
  <si>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</si>
  <si>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</si>
  <si>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</si>
  <si>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</si>
  <si>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</si>
  <si>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</si>
  <si>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</si>
  <si>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</si>
  <si>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</si>
  <si>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</si>
  <si>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</si>
  <si>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</si>
  <si>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</si>
  <si>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</si>
  <si>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</si>
  <si>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</si>
  <si>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</si>
  <si>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</si>
  <si>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</si>
  <si>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</si>
  <si>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</si>
  <si>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</si>
  <si>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</si>
  <si>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</si>
  <si>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</si>
  <si>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</si>
  <si>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</si>
  <si>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</si>
  <si>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</si>
  <si>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</si>
  <si>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</si>
  <si>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</si>
  <si>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</si>
  <si>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</si>
  <si>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</si>
  <si>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</si>
  <si>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</si>
  <si>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</si>
  <si>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</si>
  <si>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</si>
  <si>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</si>
  <si>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</si>
  <si>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</si>
  <si>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</si>
  <si>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</si>
  <si>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</si>
  <si>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</si>
  <si>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</si>
  <si>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</si>
  <si>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</si>
  <si>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</si>
  <si>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</si>
  <si>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</si>
  <si>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</si>
  <si>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</si>
  <si>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</si>
  <si>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</si>
  <si>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</si>
  <si>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</si>
  <si>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</si>
  <si>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</si>
  <si>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</si>
  <si>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</si>
  <si>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</si>
  <si>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</si>
  <si>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</si>
  <si>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</si>
  <si>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</si>
  <si>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</si>
  <si>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</si>
  <si>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</si>
  <si>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</si>
  <si>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</si>
  <si>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</si>
  <si>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</si>
  <si>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</si>
  <si>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</si>
  <si>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</si>
  <si>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</si>
  <si>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</si>
  <si>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</si>
  <si>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</si>
  <si>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</si>
  <si>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</si>
  <si>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</si>
  <si>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</si>
  <si>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</si>
  <si>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</si>
  <si>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</si>
  <si>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</si>
  <si>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</si>
  <si>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</si>
  <si>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</si>
  <si>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</si>
  <si>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</si>
  <si>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</si>
  <si>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</si>
  <si>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</si>
  <si>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</si>
  <si>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</si>
  <si>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</si>
  <si>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</si>
  <si>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</si>
  <si>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</si>
  <si>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</si>
  <si>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</si>
  <si>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</si>
  <si>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</si>
  <si>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</si>
  <si>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</si>
  <si>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</si>
  <si>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</si>
  <si>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</si>
  <si>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</si>
  <si>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</si>
  <si>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</si>
  <si>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</si>
  <si>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</si>
  <si>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</si>
  <si>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</si>
  <si>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</si>
  <si>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</si>
  <si>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</si>
  <si>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</si>
  <si>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</si>
  <si>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</si>
  <si>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</si>
  <si>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</si>
  <si>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</si>
  <si>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</si>
  <si>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</si>
  <si>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</si>
  <si>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</si>
  <si>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</si>
  <si>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</si>
  <si>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</si>
  <si>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</si>
  <si>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</si>
  <si>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</si>
  <si>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</si>
  <si>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</si>
  <si>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</si>
  <si>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</si>
  <si>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</si>
  <si>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</si>
  <si>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</si>
  <si>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</si>
  <si>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</si>
  <si>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</si>
  <si>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</si>
  <si>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</si>
  <si>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</si>
  <si>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</si>
  <si>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</si>
  <si>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</si>
  <si>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</si>
  <si>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</si>
  <si>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</si>
  <si>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</si>
  <si>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</si>
  <si>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</si>
  <si>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</si>
  <si>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</si>
  <si>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</si>
  <si>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</si>
  <si>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</si>
  <si>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</si>
  <si>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</si>
  <si>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</si>
  <si>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</si>
  <si>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</si>
  <si>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</si>
  <si>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</si>
  <si>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</si>
  <si>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</si>
  <si>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</si>
  <si>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</si>
  <si>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</si>
  <si>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</si>
  <si>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</si>
  <si>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</si>
  <si>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</si>
  <si>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</si>
  <si>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</si>
  <si>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</si>
  <si>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</si>
  <si>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</si>
  <si>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</si>
  <si>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</si>
  <si>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</si>
  <si>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</si>
  <si>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</si>
  <si>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</si>
  <si>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</si>
  <si>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</si>
  <si>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</si>
  <si>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</si>
  <si>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</si>
  <si>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</si>
  <si>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</si>
  <si>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</si>
  <si>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</si>
  <si>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</si>
  <si>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</si>
  <si>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</si>
  <si>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</si>
  <si>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</si>
  <si>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</si>
  <si>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</si>
  <si>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</si>
  <si>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</si>
  <si>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</si>
  <si>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</si>
  <si>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</si>
  <si>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</si>
  <si>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</si>
  <si>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</si>
  <si>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</si>
  <si>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</si>
  <si>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</si>
  <si>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</si>
  <si>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</si>
  <si>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</si>
  <si>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</si>
  <si>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</si>
  <si>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</si>
  <si>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</si>
  <si>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</si>
  <si>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</si>
  <si>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</si>
  <si>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</si>
  <si>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</si>
  <si>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</si>
  <si>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</si>
  <si>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</si>
  <si>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</si>
  <si>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</si>
  <si>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</si>
  <si>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</si>
  <si>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</si>
  <si>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</si>
  <si>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</si>
  <si>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</si>
  <si>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</si>
  <si>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</si>
  <si>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</si>
  <si>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</si>
  <si>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</si>
  <si>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</si>
  <si>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</si>
  <si>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</si>
  <si>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</si>
  <si>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</si>
  <si>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</si>
  <si>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</si>
  <si>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</si>
  <si>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</si>
  <si>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</si>
  <si>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</si>
  <si>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</si>
  <si>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</si>
  <si>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</si>
  <si>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</si>
  <si>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</si>
  <si>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</si>
  <si>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</si>
  <si>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</si>
  <si>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</si>
  <si>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</si>
  <si>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</si>
  <si>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</si>
  <si>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</si>
  <si>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</si>
  <si>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</si>
  <si>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</si>
  <si>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</si>
  <si>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</si>
  <si>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</si>
  <si>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</si>
  <si>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</si>
  <si>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</si>
  <si>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</si>
  <si>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</si>
  <si>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</si>
  <si>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</si>
  <si>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</si>
  <si>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</si>
  <si>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</si>
  <si>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</si>
  <si>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</si>
  <si>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</si>
  <si>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</si>
  <si>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</si>
  <si>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</si>
  <si>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</si>
  <si>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</si>
  <si>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</si>
  <si>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</si>
  <si>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</si>
  <si>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</si>
  <si>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</si>
  <si>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</si>
  <si>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</si>
  <si>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</si>
  <si>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</si>
  <si>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</si>
  <si>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</si>
  <si>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</si>
  <si>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</si>
  <si>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</si>
  <si>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</si>
  <si>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</si>
  <si>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</si>
  <si>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</si>
  <si>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</si>
  <si>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</si>
  <si>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</si>
  <si>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</si>
  <si>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</si>
  <si>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</si>
  <si>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</si>
  <si>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</si>
  <si>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</si>
  <si>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</si>
  <si>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</si>
  <si>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</si>
  <si>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</si>
  <si>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</si>
  <si>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</si>
  <si>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</si>
  <si>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</si>
  <si>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</si>
  <si>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</si>
  <si>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</si>
  <si>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</si>
  <si>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</si>
  <si>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</si>
  <si>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</si>
  <si>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</si>
  <si>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</si>
  <si>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</si>
  <si>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</si>
  <si>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</si>
  <si>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</si>
  <si>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</si>
  <si>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</si>
  <si>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</si>
  <si>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</si>
  <si>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</si>
  <si>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</si>
  <si>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</si>
  <si>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</si>
  <si>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</si>
  <si>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</si>
  <si>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</si>
  <si>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</si>
  <si>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</si>
  <si>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</si>
  <si>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</si>
  <si>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</si>
  <si>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</si>
  <si>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</si>
  <si>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</si>
  <si>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</si>
  <si>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</si>
  <si>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</si>
  <si>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</si>
  <si>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</si>
  <si>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</si>
  <si>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</si>
  <si>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</si>
  <si>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</si>
  <si>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</si>
  <si>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</si>
  <si>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</si>
  <si>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</si>
  <si>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</si>
  <si>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</si>
  <si>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</si>
  <si>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</si>
  <si>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</si>
  <si>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</si>
  <si>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</si>
  <si>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</si>
  <si>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</si>
  <si>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</si>
  <si>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</si>
  <si>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</si>
  <si>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</si>
  <si>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</si>
  <si>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</si>
  <si>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</si>
  <si>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</si>
  <si>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</si>
  <si>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</si>
  <si>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</si>
  <si>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</si>
  <si>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</si>
  <si>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</si>
  <si>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</si>
  <si>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</si>
  <si>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</si>
  <si>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</si>
  <si>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</si>
  <si>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</si>
  <si>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</si>
  <si>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</si>
  <si>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</si>
  <si>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</si>
  <si>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</si>
  <si>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</si>
  <si>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</si>
  <si>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</si>
  <si>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</si>
  <si>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</si>
  <si>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</si>
  <si>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</si>
  <si>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</si>
  <si>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</si>
  <si>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</si>
  <si>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</si>
  <si>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</si>
  <si>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</si>
  <si>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</si>
  <si>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</si>
  <si>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</si>
  <si>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</si>
  <si>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</si>
  <si>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</si>
  <si>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</si>
  <si>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</si>
  <si>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</si>
  <si>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</si>
  <si>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</si>
  <si>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</si>
  <si>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</si>
  <si>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</si>
  <si>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</si>
  <si>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</si>
  <si>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</si>
  <si>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</si>
  <si>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</si>
  <si>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</si>
  <si>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</si>
  <si>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</si>
  <si>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</si>
  <si>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</si>
  <si>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</si>
  <si>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</si>
  <si>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</si>
  <si>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</si>
  <si>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</si>
  <si>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</si>
  <si>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</si>
  <si>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</si>
  <si>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</si>
  <si>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</si>
  <si>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</si>
  <si>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</si>
  <si>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</si>
  <si>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</si>
  <si>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</si>
  <si>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</si>
  <si>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</si>
  <si>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</si>
  <si>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</si>
  <si>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</si>
  <si>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</si>
  <si>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</si>
  <si>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</si>
  <si>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</si>
  <si>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</si>
  <si>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</si>
  <si>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</si>
  <si>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</si>
  <si>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</si>
  <si>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</si>
  <si>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</si>
  <si>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</si>
  <si>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</si>
  <si>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</si>
  <si>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</si>
  <si>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</si>
  <si>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</si>
  <si>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</si>
  <si>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</si>
  <si>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</si>
  <si>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</si>
  <si>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</si>
  <si>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</si>
  <si>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</si>
  <si>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</si>
  <si>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</si>
  <si>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</si>
  <si>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</si>
  <si>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</si>
  <si>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</si>
  <si>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</si>
  <si>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</si>
  <si>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</si>
  <si>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</si>
  <si>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</si>
  <si>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</si>
  <si>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</si>
  <si>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</si>
  <si>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</si>
  <si>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</si>
  <si>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</si>
  <si>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</si>
  <si>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</si>
  <si>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</si>
  <si>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</si>
  <si>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</si>
  <si>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</si>
  <si>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</si>
  <si>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</si>
  <si>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</si>
  <si>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</si>
  <si>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</si>
  <si>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</si>
  <si>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</si>
  <si>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</si>
  <si>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</si>
  <si>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</si>
  <si>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</si>
  <si>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</si>
  <si>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</si>
  <si>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</si>
  <si>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</si>
  <si>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</si>
  <si>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</si>
  <si>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</si>
  <si>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</si>
  <si>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</si>
  <si>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</si>
  <si>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</si>
  <si>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</si>
  <si>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</si>
  <si>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</si>
  <si>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</si>
  <si>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</si>
  <si>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</si>
  <si>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</si>
  <si>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</si>
  <si>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</si>
  <si>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</si>
  <si>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</si>
  <si>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</si>
  <si>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</si>
  <si>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</si>
  <si>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</si>
  <si>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</si>
  <si>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</si>
  <si>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</si>
  <si>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</si>
  <si>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</si>
  <si>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</si>
  <si>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</si>
  <si>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</si>
  <si>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</si>
  <si>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</si>
  <si>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</si>
  <si>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</si>
  <si>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</si>
  <si>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</si>
  <si>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</si>
  <si>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</si>
  <si>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</si>
  <si>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</si>
  <si>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</si>
  <si>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</si>
  <si>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</si>
  <si>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</si>
  <si>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</si>
  <si>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</si>
  <si>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</si>
  <si>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</si>
  <si>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</si>
  <si>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</si>
  <si>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</si>
  <si>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</si>
  <si>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</si>
  <si>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</si>
  <si>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</si>
  <si>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</si>
  <si>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</si>
  <si>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</si>
  <si>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</si>
  <si>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</si>
  <si>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</si>
  <si>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</si>
  <si>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</si>
  <si>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</si>
  <si>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</si>
  <si>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</si>
  <si>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</si>
  <si>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</si>
  <si>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</si>
  <si>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</si>
  <si>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</si>
  <si>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</si>
  <si>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</si>
  <si>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</si>
  <si>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</si>
  <si>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</si>
  <si>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</si>
  <si>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</si>
  <si>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</si>
  <si>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</si>
  <si>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</si>
  <si>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</si>
  <si>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</si>
  <si>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</si>
  <si>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</si>
  <si>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</si>
  <si>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</si>
  <si>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</si>
  <si>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</si>
  <si>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</si>
  <si>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</si>
  <si>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</si>
  <si>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</si>
  <si>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</si>
  <si>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</si>
  <si>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</si>
  <si>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</si>
  <si>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</si>
  <si>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</si>
  <si>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</si>
  <si>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</si>
  <si>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</si>
  <si>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</si>
  <si>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</si>
  <si>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</si>
  <si>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</si>
  <si>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</si>
  <si>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</si>
  <si>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</si>
  <si>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</si>
  <si>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</si>
  <si>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</si>
  <si>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</si>
  <si>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</si>
  <si>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</si>
  <si>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</si>
  <si>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</si>
  <si>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</si>
  <si>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</si>
  <si>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</si>
  <si>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</si>
  <si>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</si>
  <si>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</si>
  <si>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</si>
  <si>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</si>
  <si>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</si>
  <si>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</si>
  <si>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</si>
  <si>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</si>
  <si>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</si>
  <si>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</si>
  <si>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</si>
  <si>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</si>
  <si>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</si>
  <si>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</si>
  <si>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</si>
  <si>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</si>
  <si>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</si>
  <si>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</si>
  <si>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</si>
  <si>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</si>
  <si>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</si>
  <si>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</si>
  <si>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</si>
  <si>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</si>
  <si>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</si>
  <si>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</si>
  <si>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</si>
  <si>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</si>
  <si>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</si>
  <si>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</si>
  <si>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</si>
  <si>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</si>
  <si>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</si>
  <si>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</si>
  <si>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</si>
  <si>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</si>
  <si>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</si>
  <si>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</si>
  <si>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</si>
  <si>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</si>
  <si>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</si>
  <si>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</si>
  <si>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</si>
  <si>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</si>
  <si>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</si>
  <si>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</si>
  <si>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</si>
  <si>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</si>
  <si>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</si>
  <si>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</si>
  <si>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</si>
  <si>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</si>
  <si>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</si>
  <si>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</si>
  <si>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</si>
  <si>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</si>
  <si>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</si>
  <si>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</si>
  <si>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</si>
  <si>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</si>
  <si>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</si>
  <si>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</si>
  <si>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</si>
  <si>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</si>
  <si>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</si>
  <si>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</si>
  <si>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</si>
  <si>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</si>
  <si>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</si>
  <si>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</si>
  <si>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</si>
  <si>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</si>
  <si>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</si>
  <si>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</si>
  <si>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</si>
  <si>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</si>
  <si>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</si>
  <si>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</si>
  <si>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</si>
  <si>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</si>
  <si>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</si>
  <si>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</si>
  <si>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</si>
  <si>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</si>
  <si>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</si>
  <si>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</si>
  <si>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</si>
  <si>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</si>
  <si>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</si>
  <si>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</si>
  <si>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</si>
  <si>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</si>
  <si>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</si>
  <si>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</si>
  <si>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</si>
  <si>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</si>
  <si>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</si>
  <si>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</si>
  <si>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</si>
  <si>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</si>
  <si>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</si>
  <si>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</si>
  <si>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</si>
  <si>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</si>
  <si>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</si>
  <si>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</si>
  <si>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</si>
  <si>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</si>
  <si>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</si>
  <si>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</si>
  <si>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</si>
  <si>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</si>
  <si>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</si>
  <si>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</si>
  <si>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</si>
  <si>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</si>
  <si>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</si>
  <si>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</si>
  <si>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</si>
  <si>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</si>
  <si>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</si>
  <si>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</si>
  <si>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</si>
  <si>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</si>
  <si>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</si>
  <si>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</si>
  <si>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</si>
  <si>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</si>
  <si>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</si>
  <si>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</si>
  <si>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</si>
  <si>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</si>
  <si>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</si>
  <si>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</si>
  <si>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</si>
  <si>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</si>
  <si>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</si>
  <si>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</si>
  <si>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</si>
  <si>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</si>
  <si>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</si>
  <si>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</si>
  <si>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</si>
  <si>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</si>
  <si>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</si>
  <si>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</si>
  <si>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</si>
  <si>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</si>
  <si>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</si>
  <si>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</si>
  <si>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</si>
  <si>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</si>
  <si>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</si>
  <si>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</si>
  <si>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</si>
  <si>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</si>
  <si>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</si>
  <si>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</si>
  <si>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</si>
  <si>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</si>
  <si>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</si>
  <si>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</si>
  <si>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</si>
  <si>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</si>
  <si>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</si>
  <si>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</si>
  <si>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</si>
  <si>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</si>
  <si>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</si>
  <si>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</si>
  <si>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</si>
  <si>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</si>
  <si>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</si>
  <si>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</si>
  <si>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</si>
  <si>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</si>
  <si>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</si>
  <si>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</si>
  <si>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</si>
  <si>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</si>
  <si>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</si>
  <si>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</si>
  <si>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</si>
  <si>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</si>
  <si>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</si>
  <si>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</si>
  <si>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</si>
  <si>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</si>
  <si>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</si>
  <si>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</si>
  <si>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</si>
  <si>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</si>
  <si>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</si>
  <si>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</si>
  <si>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</si>
  <si>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</si>
  <si>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</si>
  <si>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</si>
  <si>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</si>
  <si>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</si>
  <si>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</si>
  <si>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</si>
  <si>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</si>
  <si>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</si>
  <si>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</si>
  <si>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</si>
  <si>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</si>
  <si>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</si>
  <si>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</si>
  <si>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</si>
  <si>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</si>
  <si>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</si>
  <si>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</si>
  <si>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</si>
  <si>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</si>
  <si>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</si>
  <si>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</si>
  <si>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</si>
  <si>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</si>
  <si>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</si>
  <si>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</si>
  <si>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</si>
  <si>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</si>
  <si>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</si>
  <si>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</si>
  <si>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</si>
  <si>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</si>
  <si>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</si>
  <si>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</si>
  <si>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</si>
  <si>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</si>
  <si>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</si>
  <si>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</si>
  <si>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</si>
  <si>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</si>
  <si>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</si>
  <si>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</si>
  <si>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</si>
  <si>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</si>
  <si>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</si>
  <si>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</si>
  <si>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</si>
  <si>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</si>
  <si>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</si>
  <si>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</si>
  <si>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</si>
  <si>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</si>
  <si>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</si>
  <si>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</si>
  <si>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</si>
  <si>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</si>
  <si>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</si>
  <si>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</si>
  <si>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</si>
  <si>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</si>
  <si>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</si>
  <si>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</si>
  <si>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</si>
  <si>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</si>
  <si>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</si>
  <si>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</si>
  <si>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</si>
  <si>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</si>
  <si>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</si>
  <si>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</si>
  <si>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</si>
  <si>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</si>
  <si>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</si>
  <si>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</si>
  <si>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</si>
  <si>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</si>
  <si>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</si>
  <si>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</si>
  <si>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</si>
  <si>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</si>
  <si>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</si>
  <si>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</si>
  <si>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</si>
  <si>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</si>
  <si>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</si>
  <si>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</si>
  <si>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</si>
  <si>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</si>
  <si>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</si>
  <si>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</si>
  <si>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</si>
  <si>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</si>
  <si>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</si>
  <si>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</si>
  <si>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</si>
  <si>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</si>
  <si>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</si>
  <si>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</si>
  <si>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</si>
  <si>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</si>
  <si>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</si>
  <si>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</si>
  <si>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</si>
  <si>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</si>
  <si>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</si>
  <si>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</si>
  <si>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</si>
  <si>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</si>
  <si>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</si>
  <si>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</si>
  <si>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</si>
  <si>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</si>
  <si>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</si>
  <si>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</si>
  <si>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</si>
  <si>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</si>
  <si>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</si>
  <si>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</si>
  <si>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</si>
  <si>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</si>
  <si>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</si>
  <si>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</si>
  <si>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</si>
  <si>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</si>
  <si>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</si>
  <si>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</si>
  <si>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</si>
  <si>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</si>
  <si>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</si>
  <si>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</si>
  <si>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</si>
  <si>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</si>
  <si>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</si>
  <si>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</si>
  <si>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</si>
  <si>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</si>
  <si>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</si>
  <si>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</si>
  <si>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</si>
  <si>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</si>
  <si>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</si>
  <si>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</si>
  <si>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</si>
  <si>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</si>
  <si>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</si>
  <si>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</si>
  <si>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</si>
  <si>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</si>
  <si>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</si>
  <si>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</si>
  <si>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</si>
  <si>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</si>
  <si>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</si>
  <si>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</si>
  <si>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</si>
  <si>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</si>
  <si>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</si>
  <si>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</si>
  <si>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</si>
  <si>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</si>
  <si>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</si>
  <si>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</si>
  <si>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</si>
  <si>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</si>
  <si>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</si>
  <si>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</si>
  <si>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</si>
  <si>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</si>
  <si>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</si>
  <si>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</si>
  <si>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</si>
  <si>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</si>
  <si>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</si>
  <si>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</si>
  <si>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</si>
  <si>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</si>
  <si>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</si>
  <si>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</si>
  <si>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</si>
  <si>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</si>
  <si>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</si>
  <si>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</si>
  <si>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</si>
  <si>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</si>
  <si>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</si>
  <si>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</si>
  <si>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</si>
  <si>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</si>
  <si>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</si>
  <si>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</si>
  <si>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</si>
  <si>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</si>
  <si>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</si>
  <si>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</si>
  <si>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</si>
  <si>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</si>
  <si>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</si>
  <si>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</si>
  <si>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</si>
  <si>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</si>
  <si>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</si>
  <si>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</si>
  <si>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</si>
  <si>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</si>
  <si>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</si>
  <si>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</si>
  <si>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</si>
  <si>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</si>
  <si>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</si>
  <si>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</si>
  <si>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</si>
  <si>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</si>
  <si>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</si>
  <si>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</si>
  <si>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</si>
  <si>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</si>
  <si>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</si>
  <si>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</si>
  <si>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</si>
  <si>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</si>
  <si>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</si>
  <si>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</si>
  <si>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</si>
  <si>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</si>
  <si>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</si>
  <si>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</si>
  <si>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</si>
  <si>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</si>
  <si>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</si>
  <si>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</si>
  <si>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</si>
  <si>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</si>
  <si>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</si>
  <si>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</si>
  <si>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</si>
  <si>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</si>
  <si>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</si>
  <si>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</si>
  <si>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</si>
  <si>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</si>
  <si>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</si>
  <si>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</si>
  <si>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</si>
  <si>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</si>
  <si>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</si>
  <si>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</si>
  <si>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</si>
  <si>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</si>
  <si>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</si>
  <si>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</si>
  <si>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</si>
  <si>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</si>
  <si>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</si>
  <si>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</si>
  <si>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</si>
  <si>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</si>
  <si>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</si>
  <si>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</si>
  <si>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</si>
  <si>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</si>
  <si>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</si>
  <si>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</si>
  <si>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</si>
  <si>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</si>
  <si>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</si>
  <si>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</si>
  <si>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</si>
  <si>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</si>
  <si>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</si>
  <si>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</si>
  <si>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</si>
  <si>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</si>
  <si>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</si>
  <si>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</si>
  <si>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</si>
  <si>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</si>
  <si>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</si>
  <si>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</si>
  <si>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</si>
  <si>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</si>
  <si>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</si>
  <si>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</si>
  <si>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</si>
  <si>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</si>
  <si>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</si>
  <si>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</si>
  <si>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</si>
  <si>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</si>
  <si>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</si>
  <si>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</si>
  <si>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</si>
  <si>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</si>
  <si>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</si>
  <si>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</si>
  <si>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</si>
  <si>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</si>
  <si>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</si>
  <si>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</si>
  <si>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</si>
  <si>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</si>
  <si>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</si>
  <si>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</si>
  <si>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</si>
  <si>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</si>
  <si>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</si>
  <si>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</si>
  <si>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</si>
  <si>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</si>
  <si>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</si>
  <si>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</si>
  <si>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</si>
  <si>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</si>
  <si>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</si>
  <si>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</si>
  <si>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</si>
  <si>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</si>
  <si>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</si>
  <si>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</si>
  <si>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</si>
  <si>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</si>
  <si>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</si>
  <si>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</si>
  <si>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</si>
  <si>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</si>
  <si>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</si>
  <si>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</si>
  <si>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</si>
  <si>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</si>
  <si>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</si>
  <si>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</si>
  <si>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</si>
  <si>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</si>
  <si>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</si>
  <si>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</si>
  <si>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</si>
  <si>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</si>
  <si>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</si>
  <si>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</si>
  <si>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</si>
  <si>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</si>
  <si>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</si>
  <si>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</si>
  <si>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</si>
  <si>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</si>
  <si>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</si>
  <si>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</si>
  <si>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</si>
  <si>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</si>
  <si>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</si>
  <si>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</si>
  <si>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</si>
  <si>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</si>
  <si>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</si>
  <si>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</si>
  <si>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</si>
  <si>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</si>
  <si>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</si>
  <si>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</si>
  <si>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</si>
  <si>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</si>
  <si>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</si>
  <si>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</si>
  <si>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</si>
  <si>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</si>
  <si>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</si>
  <si>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</si>
  <si>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</si>
  <si>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</si>
  <si>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</si>
  <si>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</si>
  <si>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</si>
  <si>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</si>
  <si>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</si>
  <si>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</si>
  <si>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</si>
  <si>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</si>
  <si>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</si>
  <si>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</si>
  <si>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</si>
  <si>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</si>
  <si>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</si>
  <si>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</si>
  <si>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</si>
  <si>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</si>
  <si>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</si>
  <si>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</si>
  <si>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</si>
  <si>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</si>
  <si>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</si>
  <si>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</si>
  <si>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</si>
  <si>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</si>
  <si>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</si>
  <si>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</si>
  <si>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</si>
  <si>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</si>
  <si>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</si>
  <si>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</si>
  <si>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</si>
  <si>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</si>
  <si>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</si>
  <si>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</si>
  <si>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</si>
  <si>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</si>
  <si>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</si>
  <si>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</si>
  <si>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</si>
  <si>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</si>
  <si>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</si>
  <si>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</si>
  <si>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</si>
  <si>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</si>
  <si>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</si>
  <si>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</si>
  <si>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</si>
  <si>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</si>
  <si>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</si>
  <si>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</si>
  <si>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</si>
  <si>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</si>
  <si>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</si>
  <si>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</si>
  <si>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</si>
  <si>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</si>
  <si>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</si>
  <si>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</si>
  <si>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</si>
  <si>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</si>
  <si>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</si>
  <si>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</si>
  <si>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</si>
  <si>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</si>
  <si>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</si>
  <si>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</si>
  <si>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</si>
  <si>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</si>
  <si>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</si>
  <si>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</si>
  <si>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</si>
  <si>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</si>
  <si>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</si>
  <si>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</si>
  <si>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</si>
  <si>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</si>
  <si>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</si>
  <si>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</si>
  <si>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</si>
  <si>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</si>
  <si>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</si>
  <si>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</si>
  <si>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</si>
  <si>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</si>
  <si>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</si>
  <si>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</si>
  <si>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</si>
  <si>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</si>
  <si>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</si>
  <si>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</si>
  <si>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</si>
  <si>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</si>
  <si>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</si>
  <si>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</si>
  <si>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</si>
  <si>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</si>
  <si>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</si>
  <si>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</si>
  <si>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</si>
  <si>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</si>
  <si>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</si>
  <si>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</si>
  <si>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</si>
  <si>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</si>
  <si>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</si>
  <si>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</si>
  <si>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</si>
  <si>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</si>
  <si>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</si>
  <si>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</si>
  <si>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</si>
  <si>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</si>
  <si>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</si>
  <si>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</si>
  <si>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</si>
  <si>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</si>
  <si>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</si>
  <si>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</si>
  <si>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</si>
  <si>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</si>
  <si>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</si>
  <si>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</si>
  <si>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</si>
  <si>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</si>
  <si>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</si>
  <si>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</si>
  <si>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</si>
  <si>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</si>
  <si>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</si>
  <si>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</si>
  <si>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</si>
  <si>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</si>
  <si>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</si>
  <si>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</si>
  <si>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</si>
  <si>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</si>
  <si>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</si>
  <si>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</si>
  <si>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</si>
  <si>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</si>
  <si>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</si>
  <si>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</si>
  <si>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</si>
  <si>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</si>
  <si>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</si>
  <si>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</si>
  <si>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</si>
  <si>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</si>
  <si>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</si>
  <si>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</si>
  <si>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</si>
  <si>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</si>
  <si>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</si>
  <si>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</si>
  <si>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</si>
  <si>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</si>
  <si>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</si>
  <si>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</si>
  <si>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</si>
  <si>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</si>
  <si>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</si>
  <si>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</si>
  <si>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</si>
  <si>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</si>
  <si>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</si>
  <si>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</si>
  <si>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</si>
  <si>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</si>
  <si>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</si>
  <si>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</si>
  <si>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</si>
  <si>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</si>
  <si>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</si>
  <si>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</si>
  <si>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</si>
  <si>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</si>
  <si>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</si>
  <si>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</si>
  <si>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</si>
  <si>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</si>
  <si>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</si>
  <si>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</si>
  <si>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</si>
  <si>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</si>
  <si>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</si>
  <si>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</si>
  <si>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</si>
  <si>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</si>
  <si>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</si>
  <si>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</si>
  <si>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</si>
  <si>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</si>
  <si>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</si>
  <si>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</si>
  <si>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</si>
  <si>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</si>
  <si>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</si>
  <si>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</si>
  <si>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</si>
  <si>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</si>
  <si>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</si>
  <si>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</si>
  <si>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</si>
  <si>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</si>
  <si>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</si>
  <si>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</si>
  <si>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</si>
  <si>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</si>
  <si>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</si>
  <si>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</si>
  <si>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</si>
  <si>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</si>
  <si>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</si>
  <si>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</si>
  <si>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</si>
  <si>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</si>
  <si>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</si>
  <si>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</si>
  <si>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</si>
  <si>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</si>
  <si>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</si>
  <si>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</si>
  <si>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</si>
  <si>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</si>
  <si>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</si>
  <si>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</si>
  <si>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</si>
  <si>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</si>
  <si>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</si>
  <si>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</si>
  <si>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</si>
  <si>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</si>
  <si>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</si>
  <si>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</si>
  <si>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</si>
  <si>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</si>
  <si>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</si>
  <si>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</si>
  <si>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</si>
  <si>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</si>
  <si>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</si>
  <si>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</si>
  <si>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</si>
  <si>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</si>
  <si>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</si>
  <si>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</si>
  <si>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</si>
  <si>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</si>
  <si>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</si>
  <si>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</si>
  <si>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</si>
  <si>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</si>
  <si>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</si>
  <si>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</si>
  <si>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</si>
  <si>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</si>
  <si>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</si>
  <si>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</si>
  <si>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</si>
  <si>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</si>
  <si>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</si>
  <si>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</si>
  <si>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</si>
  <si>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</si>
  <si>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</si>
  <si>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</si>
  <si>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</si>
  <si>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</si>
  <si>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</si>
  <si>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</si>
  <si>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</si>
  <si>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</si>
  <si>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</si>
  <si>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</si>
  <si>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</si>
  <si>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</si>
  <si>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</si>
  <si>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</si>
  <si>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</si>
  <si>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</si>
  <si>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</si>
  <si>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</si>
  <si>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</si>
  <si>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</si>
  <si>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</si>
  <si>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</si>
  <si>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</si>
  <si>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</si>
  <si>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</si>
  <si>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</si>
  <si>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</si>
  <si>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</si>
  <si>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</si>
  <si>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</si>
  <si>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</si>
  <si>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</si>
  <si>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</si>
  <si>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</si>
  <si>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</si>
  <si>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</si>
  <si>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</si>
  <si>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</si>
  <si>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</si>
  <si>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</si>
  <si>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</si>
  <si>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</si>
  <si>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</si>
  <si>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</si>
  <si>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</si>
  <si>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</si>
  <si>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</si>
  <si>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</si>
  <si>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</si>
  <si>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</si>
  <si>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</si>
  <si>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</si>
  <si>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</si>
  <si>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</si>
  <si>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</si>
  <si>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</si>
  <si>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</si>
  <si>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</si>
  <si>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</si>
  <si>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</si>
  <si>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</si>
  <si>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</si>
  <si>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</si>
  <si>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</si>
  <si>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</si>
  <si>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</si>
  <si>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</si>
  <si>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</si>
  <si>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</si>
  <si>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</si>
  <si>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</si>
  <si>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</si>
  <si>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</si>
  <si>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</si>
  <si>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</si>
  <si>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</si>
  <si>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</si>
  <si>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</si>
  <si>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</si>
  <si>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</si>
  <si>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</si>
  <si>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</si>
  <si>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</si>
  <si>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</si>
  <si>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</si>
  <si>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</si>
  <si>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</si>
  <si>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</si>
  <si>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</si>
  <si>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</si>
  <si>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</si>
  <si>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</si>
  <si>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</si>
  <si>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</si>
  <si>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</si>
  <si>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</si>
  <si>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</si>
  <si>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</si>
  <si>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</si>
  <si>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</si>
  <si>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</si>
  <si>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</si>
  <si>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</si>
  <si>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</si>
  <si>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</si>
  <si>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</si>
  <si>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</si>
  <si>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</si>
  <si>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</si>
  <si>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</si>
  <si>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</si>
  <si>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</si>
  <si>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</si>
  <si>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</si>
  <si>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</si>
  <si>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</si>
  <si>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</si>
  <si>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</si>
  <si>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</si>
  <si>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</si>
  <si>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</si>
  <si>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</si>
  <si>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</si>
  <si>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</si>
  <si>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</si>
  <si>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</si>
  <si>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</si>
  <si>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</si>
  <si>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</si>
  <si>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</si>
  <si>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</si>
  <si>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</si>
  <si>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</si>
  <si>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</si>
  <si>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</si>
  <si>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</si>
  <si>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</si>
  <si>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</si>
  <si>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</si>
  <si>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</si>
  <si>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</si>
  <si>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</si>
  <si>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</si>
  <si>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</si>
  <si>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</si>
  <si>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</si>
  <si>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</si>
  <si>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</si>
  <si>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</si>
  <si>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</si>
  <si>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</si>
  <si>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</si>
  <si>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</si>
  <si>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</si>
  <si>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</si>
  <si>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</si>
  <si>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</si>
  <si>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</si>
  <si>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</si>
  <si>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</si>
  <si>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</si>
  <si>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</si>
  <si>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</si>
  <si>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</si>
  <si>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</si>
  <si>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</si>
  <si>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</si>
  <si>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</si>
  <si>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</si>
  <si>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</si>
  <si>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</si>
  <si>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</si>
  <si>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</si>
  <si>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</si>
  <si>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</si>
  <si>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</si>
  <si>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</si>
  <si>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</si>
  <si>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</si>
  <si>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</si>
  <si>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</si>
  <si>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</si>
  <si>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</si>
  <si>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</si>
  <si>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</si>
  <si>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</si>
  <si>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</si>
  <si>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</si>
  <si>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</si>
  <si>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</si>
  <si>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</si>
  <si>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</si>
  <si>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</si>
  <si>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</si>
  <si>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</si>
  <si>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</si>
  <si>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</si>
  <si>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</si>
  <si>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</si>
  <si>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</si>
  <si>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</si>
  <si>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</si>
  <si>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</si>
  <si>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</si>
  <si>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</si>
  <si>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</si>
  <si>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</si>
  <si>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</si>
  <si>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</si>
  <si>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</si>
  <si>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</si>
  <si>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</si>
  <si>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</si>
  <si>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</si>
  <si>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</si>
  <si>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</si>
  <si>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</si>
  <si>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</si>
  <si>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</si>
  <si>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</si>
  <si>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</si>
  <si>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</si>
  <si>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</si>
  <si>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</si>
  <si>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</si>
  <si>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</si>
  <si>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</si>
  <si>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</si>
  <si>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</si>
  <si>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</si>
  <si>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</si>
  <si>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</si>
  <si>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</si>
  <si>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</si>
  <si>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</si>
  <si>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</si>
  <si>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</si>
  <si>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</si>
  <si>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</si>
  <si>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</si>
  <si>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</si>
  <si>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</si>
  <si>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</si>
  <si>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</si>
  <si>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</si>
  <si>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</si>
  <si>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</si>
  <si>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</si>
  <si>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</si>
  <si>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</si>
  <si>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</si>
  <si>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</si>
  <si>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</si>
  <si>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</si>
  <si>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</si>
  <si>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</si>
  <si>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</si>
  <si>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</si>
  <si>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</si>
  <si>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</si>
  <si>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</si>
  <si>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</si>
  <si>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</si>
  <si>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</si>
  <si>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</si>
  <si>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</si>
  <si>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</si>
  <si>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</si>
  <si>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</si>
  <si>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</si>
  <si>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</si>
  <si>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</si>
  <si>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</si>
  <si>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</si>
  <si>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</si>
  <si>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</si>
  <si>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</si>
  <si>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</si>
  <si>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</si>
  <si>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</si>
  <si>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</si>
  <si>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</si>
  <si>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</si>
  <si>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</si>
  <si>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</si>
  <si>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</si>
  <si>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</si>
  <si>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</si>
  <si>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</si>
  <si>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</si>
  <si>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</si>
  <si>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</si>
  <si>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</si>
  <si>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</si>
  <si>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</si>
  <si>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</si>
  <si>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</si>
  <si>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</si>
  <si>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</si>
  <si>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</si>
  <si>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</si>
  <si>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</si>
  <si>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</si>
  <si>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</si>
  <si>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</si>
  <si>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</si>
  <si>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</si>
  <si>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</si>
  <si>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</si>
  <si>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</si>
  <si>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</si>
  <si>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</si>
  <si>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</si>
  <si>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</si>
  <si>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</si>
  <si>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</si>
  <si>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</si>
  <si>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</si>
  <si>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</si>
  <si>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</si>
  <si>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</si>
  <si>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</si>
  <si>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</si>
  <si>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</si>
  <si>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</si>
  <si>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</si>
  <si>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</si>
  <si>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</si>
  <si>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</si>
  <si>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</si>
  <si>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</si>
  <si>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</si>
  <si>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</si>
  <si>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</si>
  <si>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</si>
  <si>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</si>
  <si>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</si>
  <si>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</si>
  <si>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</si>
  <si>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</si>
  <si>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</si>
  <si>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</si>
  <si>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</si>
  <si>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</si>
  <si>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</si>
  <si>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</si>
  <si>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</si>
  <si>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</si>
  <si>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</si>
  <si>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</si>
  <si>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</si>
  <si>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</si>
  <si>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</si>
  <si>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</si>
  <si>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</si>
  <si>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</si>
  <si>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</si>
  <si>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</si>
  <si>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</si>
  <si>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</si>
  <si>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</si>
  <si>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</si>
  <si>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</si>
  <si>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</si>
  <si>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</si>
  <si>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</si>
  <si>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</si>
  <si>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</si>
  <si>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</si>
  <si>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</si>
  <si>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</si>
  <si>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</si>
  <si>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</si>
  <si>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</si>
  <si>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</si>
  <si>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</si>
  <si>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</si>
  <si>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</si>
  <si>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</si>
  <si>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</si>
  <si>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</si>
  <si>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</si>
  <si>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</si>
  <si>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</si>
  <si>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</si>
  <si>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</si>
  <si>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</si>
  <si>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</si>
  <si>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</si>
  <si>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</si>
  <si>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</si>
  <si>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</si>
  <si>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</si>
  <si>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</si>
  <si>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</si>
  <si>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</si>
  <si>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</si>
  <si>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</si>
  <si>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</si>
  <si>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</si>
  <si>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</si>
  <si>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</si>
  <si>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</si>
  <si>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</si>
  <si>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</si>
  <si>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</si>
  <si>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</si>
  <si>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</si>
  <si>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</si>
  <si>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</si>
  <si>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</si>
  <si>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</si>
  <si>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</si>
  <si>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</si>
  <si>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</si>
  <si>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</si>
  <si>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</si>
  <si>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</si>
  <si>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</si>
  <si>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</si>
  <si>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</si>
  <si>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</si>
  <si>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</si>
  <si>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</si>
  <si>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</si>
  <si>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</si>
  <si>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</si>
  <si>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</si>
  <si>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</si>
  <si>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</si>
  <si>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</si>
  <si>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</si>
  <si>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</si>
  <si>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</si>
  <si>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</si>
  <si>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</si>
  <si>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</si>
  <si>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</si>
  <si>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</si>
  <si>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</si>
  <si>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</si>
  <si>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</si>
  <si>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</si>
  <si>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</si>
  <si>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</si>
  <si>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</si>
  <si>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</si>
  <si>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</si>
  <si>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</si>
  <si>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</si>
  <si>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</si>
  <si>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</si>
  <si>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</si>
  <si>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</si>
  <si>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</si>
  <si>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</si>
  <si>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</si>
  <si>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</si>
  <si>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</si>
  <si>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</si>
  <si>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</si>
  <si>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</si>
  <si>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</si>
  <si>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</si>
  <si>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</si>
  <si>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</si>
  <si>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</si>
  <si>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</si>
  <si>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</si>
  <si>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</si>
  <si>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</si>
  <si>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</si>
  <si>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</si>
  <si>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</si>
  <si>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</si>
  <si>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</si>
  <si>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</si>
  <si>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</si>
  <si>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</si>
  <si>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</si>
  <si>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</si>
  <si>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</si>
  <si>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</si>
  <si>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</si>
  <si>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</si>
  <si>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</si>
  <si>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</si>
  <si>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</si>
  <si>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</si>
  <si>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</si>
  <si>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</si>
  <si>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</si>
  <si>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</si>
  <si>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</si>
  <si>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</si>
  <si>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</si>
  <si>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</si>
  <si>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</si>
  <si>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</si>
  <si>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</si>
  <si>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</si>
  <si>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</si>
  <si>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</si>
  <si>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</si>
  <si>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</si>
  <si>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</si>
  <si>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</si>
  <si>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</si>
  <si>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</si>
  <si>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</si>
  <si>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</si>
  <si>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</si>
  <si>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</si>
  <si>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</si>
  <si>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</si>
  <si>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</si>
  <si>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</si>
  <si>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</si>
  <si>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</si>
  <si>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</si>
  <si>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</si>
  <si>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</si>
  <si>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</si>
  <si>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</si>
  <si>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</si>
  <si>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</si>
  <si>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</si>
  <si>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</si>
  <si>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</si>
  <si>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</si>
  <si>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</si>
  <si>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</si>
  <si>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</si>
  <si>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</si>
  <si>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</si>
  <si>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</si>
  <si>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</si>
  <si>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</si>
  <si>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</si>
  <si>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</si>
  <si>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</si>
  <si>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</si>
  <si>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</si>
  <si>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</si>
  <si>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</si>
  <si>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</si>
  <si>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</si>
  <si>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</si>
  <si>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</si>
  <si>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</si>
  <si>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</si>
  <si>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</si>
  <si>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</si>
  <si>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</si>
  <si>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</si>
  <si>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</si>
  <si>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</si>
  <si>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</si>
  <si>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</si>
  <si>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</si>
  <si>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</si>
  <si>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</si>
  <si>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</si>
  <si>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</si>
  <si>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</si>
  <si>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</si>
  <si>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</si>
  <si>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</si>
  <si>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</si>
  <si>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</si>
  <si>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</si>
  <si>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</si>
  <si>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</si>
  <si>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</si>
  <si>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</si>
  <si>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</si>
  <si>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</si>
  <si>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</si>
  <si>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</si>
  <si>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</si>
  <si>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</si>
  <si>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</si>
  <si>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</si>
  <si>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</si>
  <si>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</si>
  <si>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</si>
  <si>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</si>
  <si>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</si>
  <si>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</si>
  <si>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</si>
  <si>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</si>
  <si>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</si>
  <si>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</si>
  <si>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</si>
  <si>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</si>
  <si>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</si>
  <si>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</si>
  <si>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</si>
  <si>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</si>
  <si>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</si>
  <si>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</si>
  <si>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</si>
  <si>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</si>
  <si>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</si>
  <si>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</si>
  <si>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</si>
  <si>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</si>
  <si>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</si>
  <si>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</si>
  <si>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</si>
  <si>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</si>
  <si>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</si>
  <si>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</si>
  <si>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</si>
  <si>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</si>
  <si>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</si>
  <si>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</si>
  <si>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</si>
  <si>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</si>
  <si>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</si>
  <si>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</si>
  <si>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</si>
  <si>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</si>
  <si>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</si>
  <si>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</si>
  <si>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</si>
  <si>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</si>
  <si>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</si>
  <si>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</si>
  <si>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</si>
  <si>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</si>
  <si>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</si>
  <si>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</si>
  <si>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</si>
  <si>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</si>
  <si>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</si>
  <si>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</si>
  <si>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</si>
  <si>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</si>
  <si>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</si>
  <si>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</si>
  <si>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</si>
  <si>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</si>
  <si>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</si>
  <si>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</si>
  <si>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</si>
  <si>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</si>
  <si>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</si>
  <si>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</si>
  <si>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</si>
  <si>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</si>
  <si>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</si>
  <si>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</si>
  <si>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</si>
  <si>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</si>
  <si>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</si>
  <si>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</si>
  <si>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</si>
  <si>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</si>
  <si>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</si>
  <si>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</si>
  <si>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</si>
  <si>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</si>
  <si>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</si>
  <si>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</si>
  <si>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</si>
  <si>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</si>
  <si>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</si>
  <si>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</si>
  <si>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</si>
  <si>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</si>
  <si>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</si>
  <si>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</si>
  <si>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</si>
  <si>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</si>
  <si>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</si>
  <si>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</si>
  <si>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</si>
  <si>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</si>
  <si>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</si>
  <si>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</si>
  <si>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</si>
  <si>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</si>
  <si>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</si>
  <si>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</si>
  <si>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</si>
  <si>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</si>
  <si>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</si>
  <si>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</si>
  <si>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</si>
  <si>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</si>
  <si>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</si>
  <si>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</si>
  <si>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</si>
  <si>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</si>
  <si>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</si>
  <si>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</si>
  <si>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</si>
  <si>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</si>
  <si>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</si>
  <si>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</si>
  <si>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</si>
  <si>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</si>
  <si>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</si>
  <si>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</si>
  <si>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</si>
  <si>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</si>
  <si>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</si>
  <si>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</si>
  <si>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</si>
  <si>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</si>
  <si>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</si>
  <si>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</si>
  <si>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</si>
  <si>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</si>
  <si>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</si>
  <si>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</si>
  <si>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</si>
  <si>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</si>
  <si>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</si>
  <si>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</si>
  <si>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</si>
  <si>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</si>
  <si>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</si>
  <si>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</si>
  <si>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</si>
  <si>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</si>
  <si>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</si>
  <si>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</si>
  <si>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</si>
  <si>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</si>
  <si>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</si>
  <si>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</si>
  <si>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</si>
  <si>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</si>
  <si>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</si>
  <si>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</si>
  <si>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</si>
  <si>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</si>
  <si>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</si>
  <si>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</si>
  <si>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</si>
  <si>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</si>
  <si>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</si>
  <si>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</si>
  <si>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</si>
  <si>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</si>
  <si>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</si>
  <si>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</si>
  <si>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</si>
  <si>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</si>
  <si>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</si>
  <si>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</si>
  <si>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</si>
  <si>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</si>
  <si>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</si>
  <si>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</si>
  <si>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</si>
  <si>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</si>
  <si>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</si>
  <si>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</si>
  <si>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</si>
  <si>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</si>
  <si>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</si>
  <si>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</si>
  <si>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</si>
  <si>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</si>
  <si>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</si>
  <si>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</si>
  <si>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</si>
  <si>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</si>
  <si>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</si>
  <si>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</si>
  <si>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</si>
  <si>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</si>
  <si>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</si>
  <si>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</si>
  <si>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</si>
  <si>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</si>
  <si>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</si>
  <si>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</si>
  <si>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</si>
  <si>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</si>
  <si>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</si>
  <si>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</si>
  <si>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</si>
  <si>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</si>
  <si>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</si>
  <si>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</si>
  <si>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</si>
  <si>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</si>
  <si>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</si>
  <si>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</si>
  <si>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</si>
  <si>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</si>
  <si>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</si>
  <si>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</si>
  <si>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</si>
  <si>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</si>
  <si>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</si>
  <si>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</si>
  <si>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</si>
  <si>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</si>
  <si>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</si>
  <si>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</si>
  <si>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</si>
  <si>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</si>
  <si>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</si>
  <si>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</si>
  <si>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</si>
  <si>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</si>
  <si>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</si>
  <si>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</si>
  <si>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</si>
  <si>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</si>
  <si>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</si>
  <si>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</si>
  <si>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</si>
  <si>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</si>
  <si>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</si>
  <si>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</si>
  <si>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</si>
  <si>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</si>
  <si>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</si>
  <si>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</si>
  <si>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</si>
  <si>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</si>
  <si>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</si>
  <si>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</si>
  <si>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</si>
  <si>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</si>
  <si>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</si>
  <si>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</si>
  <si>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</si>
  <si>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</si>
  <si>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</si>
  <si>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</si>
  <si>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</si>
  <si>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</si>
  <si>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</si>
  <si>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</si>
  <si>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</si>
  <si>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</si>
  <si>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</si>
  <si>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</si>
  <si>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</si>
  <si>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</si>
  <si>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</si>
  <si>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</si>
  <si>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</si>
  <si>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</si>
  <si>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</si>
  <si>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</si>
  <si>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</si>
  <si>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</si>
  <si>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</si>
  <si>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</si>
  <si>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</si>
  <si>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</si>
  <si>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</si>
  <si>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</si>
  <si>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</si>
  <si>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</si>
  <si>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</si>
  <si>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</si>
  <si>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</si>
  <si>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</si>
  <si>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</si>
  <si>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</si>
  <si>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</si>
  <si>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</si>
  <si>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</si>
  <si>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</si>
  <si>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</si>
  <si>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</si>
  <si>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</si>
  <si>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</si>
  <si>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</si>
  <si>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</si>
  <si>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</si>
  <si>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</si>
  <si>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</si>
  <si>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</si>
  <si>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</si>
  <si>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</si>
  <si>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</si>
  <si>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</si>
  <si>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</si>
  <si>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</si>
  <si>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</si>
  <si>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</si>
  <si>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</si>
  <si>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</si>
  <si>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</si>
  <si>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</si>
  <si>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</si>
  <si>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</si>
  <si>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</si>
  <si>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</si>
  <si>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</si>
  <si>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</si>
  <si>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</si>
  <si>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</si>
  <si>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</si>
  <si>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</si>
  <si>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</si>
  <si>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</si>
  <si>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</si>
  <si>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</si>
  <si>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</si>
  <si>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</si>
  <si>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</si>
  <si>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</si>
  <si>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</si>
  <si>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</si>
  <si>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</si>
  <si>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</si>
  <si>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</si>
  <si>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</si>
  <si>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</si>
  <si>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</si>
  <si>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</si>
  <si>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</si>
  <si>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</si>
  <si>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</si>
  <si>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</si>
  <si>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</si>
  <si>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</si>
  <si>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</si>
  <si>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</si>
  <si>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</si>
  <si>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</si>
  <si>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</si>
  <si>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</si>
  <si>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</si>
  <si>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</si>
  <si>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</si>
  <si>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</si>
  <si>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</si>
  <si>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</si>
  <si>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</si>
  <si>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</si>
  <si>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</si>
  <si>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</si>
  <si>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</si>
  <si>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</si>
  <si>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</si>
  <si>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</si>
  <si>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</si>
  <si>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</si>
  <si>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</si>
  <si>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</si>
  <si>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</si>
  <si>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</si>
  <si>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</si>
  <si>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</si>
  <si>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</si>
  <si>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</si>
  <si>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</si>
  <si>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</si>
  <si>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</si>
  <si>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</si>
  <si>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</si>
  <si>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</si>
  <si>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</si>
  <si>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</si>
  <si>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</si>
  <si>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</si>
  <si>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</si>
  <si>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</si>
  <si>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</si>
  <si>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</si>
  <si>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</si>
  <si>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</si>
  <si>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</si>
  <si>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</si>
  <si>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</si>
  <si>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</si>
  <si>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</si>
  <si>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</si>
  <si>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</si>
  <si>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</si>
  <si>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</si>
  <si>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</si>
  <si>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</si>
  <si>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</si>
  <si>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</si>
  <si>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</si>
  <si>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</si>
  <si>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</si>
  <si>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</si>
  <si>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</si>
  <si>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</si>
  <si>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</si>
  <si>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</si>
  <si>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</si>
  <si>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</si>
  <si>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</si>
  <si>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</si>
  <si>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</si>
  <si>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</si>
  <si>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</si>
  <si>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</si>
  <si>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</si>
  <si>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</si>
  <si>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</si>
  <si>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</si>
  <si>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</si>
  <si>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</si>
  <si>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</si>
  <si>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</si>
  <si>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</si>
  <si>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</si>
  <si>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</si>
  <si>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</si>
  <si>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</si>
  <si>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</si>
  <si>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</si>
  <si>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</si>
  <si>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</si>
  <si>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</si>
  <si>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</si>
  <si>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</si>
  <si>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</si>
  <si>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</si>
  <si>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</si>
  <si>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</si>
  <si>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</si>
  <si>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</si>
  <si>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</si>
  <si>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</si>
  <si>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</si>
  <si>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</si>
  <si>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</si>
  <si>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</si>
  <si>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</si>
  <si>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</si>
  <si>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</si>
  <si>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</si>
  <si>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</si>
  <si>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</si>
  <si>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</si>
  <si>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</si>
  <si>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</si>
  <si>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</si>
  <si>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</si>
  <si>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</si>
  <si>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</si>
  <si>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</si>
  <si>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</si>
  <si>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</si>
  <si>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</si>
  <si>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</si>
  <si>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</si>
  <si>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</si>
  <si>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</si>
  <si>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</si>
  <si>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</si>
  <si>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</si>
  <si>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</si>
  <si>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</si>
  <si>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</si>
  <si>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</si>
  <si>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</si>
  <si>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</si>
  <si>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</si>
  <si>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</si>
  <si>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</si>
  <si>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</si>
  <si>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</si>
  <si>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</si>
  <si>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</si>
  <si>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</si>
  <si>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</si>
  <si>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</si>
  <si>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</si>
  <si>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</si>
  <si>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</si>
  <si>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</si>
  <si>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</si>
  <si>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</si>
  <si>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</si>
  <si>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</si>
  <si>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</si>
  <si>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</si>
  <si>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</si>
  <si>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</si>
  <si>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</si>
  <si>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</si>
  <si>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</si>
  <si>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</si>
  <si>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</si>
  <si>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</si>
  <si>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</si>
  <si>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</si>
  <si>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</si>
  <si>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</si>
  <si>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</si>
  <si>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</si>
  <si>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</si>
  <si>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</si>
  <si>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</si>
  <si>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</si>
  <si>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</si>
  <si>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</si>
  <si>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</si>
  <si>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</si>
  <si>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</si>
  <si>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</si>
  <si>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</si>
  <si>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</si>
  <si>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</si>
  <si>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</si>
  <si>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</si>
  <si>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</si>
  <si>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</si>
  <si>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</si>
  <si>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</si>
  <si>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</si>
  <si>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</si>
  <si>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</si>
  <si>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</si>
  <si>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</si>
  <si>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</si>
  <si>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</si>
  <si>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</si>
  <si>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</si>
  <si>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</si>
  <si>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</si>
  <si>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</si>
  <si>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</si>
  <si>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</si>
  <si>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</si>
  <si>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</si>
  <si>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</si>
  <si>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</si>
  <si>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</si>
  <si>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</si>
  <si>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</si>
  <si>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</si>
  <si>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</si>
  <si>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</si>
  <si>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</si>
  <si>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</si>
  <si>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</si>
  <si>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</si>
  <si>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</si>
  <si>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</si>
  <si>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</si>
  <si>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</si>
  <si>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</si>
  <si>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</si>
  <si>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</si>
  <si>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</si>
  <si>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</si>
  <si>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</si>
  <si>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</si>
  <si>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</si>
  <si>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</si>
  <si>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</si>
  <si>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</si>
  <si>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</si>
  <si>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</si>
  <si>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</si>
  <si>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</si>
  <si>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</si>
  <si>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</si>
  <si>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</si>
  <si>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</si>
  <si>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</si>
  <si>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</si>
  <si>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</si>
  <si>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</si>
  <si>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</si>
  <si>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</si>
  <si>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</si>
  <si>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</si>
  <si>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</si>
  <si>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</si>
  <si>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</si>
  <si>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</si>
  <si>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</si>
  <si>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</si>
  <si>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</si>
  <si>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</si>
  <si>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</si>
  <si>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</si>
  <si>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</si>
  <si>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</si>
  <si>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</si>
  <si>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</si>
  <si>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</si>
  <si>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</si>
  <si>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</si>
  <si>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</si>
  <si>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</si>
  <si>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</si>
  <si>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</si>
  <si>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</si>
  <si>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</si>
  <si>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</si>
  <si>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</si>
  <si>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</si>
  <si>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</si>
  <si>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</si>
  <si>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</si>
  <si>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</si>
  <si>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</si>
  <si>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</si>
  <si>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</si>
  <si>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</si>
  <si>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</si>
  <si>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</si>
  <si>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</si>
  <si>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</si>
  <si>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</si>
  <si>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</si>
  <si>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</si>
  <si>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</si>
  <si>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</si>
  <si>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</si>
  <si>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</si>
  <si>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</si>
  <si>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</si>
  <si>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</si>
  <si>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</si>
  <si>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</si>
  <si>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</si>
  <si>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</si>
  <si>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</si>
  <si>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</si>
  <si>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</si>
  <si>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</si>
  <si>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</si>
  <si>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</si>
  <si>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</si>
  <si>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</si>
  <si>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</si>
  <si>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</si>
  <si>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</si>
  <si>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</si>
  <si>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</si>
  <si>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</si>
  <si>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</si>
  <si>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</si>
  <si>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</si>
  <si>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</si>
  <si>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</si>
  <si>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</si>
  <si>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</si>
  <si>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</si>
  <si>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</si>
  <si>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</si>
  <si>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</si>
  <si>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</si>
  <si>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</si>
  <si>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</si>
  <si>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</si>
  <si>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</si>
  <si>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</si>
  <si>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</si>
  <si>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</si>
  <si>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</si>
  <si>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</si>
  <si>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</si>
  <si>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</si>
  <si>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</si>
  <si>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</si>
  <si>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</si>
  <si>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</si>
  <si>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</si>
  <si>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</si>
  <si>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</si>
  <si>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</si>
  <si>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</si>
  <si>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</si>
  <si>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</si>
  <si>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</si>
  <si>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</si>
  <si>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</si>
  <si>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</si>
  <si>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</si>
  <si>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</si>
  <si>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</si>
  <si>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</si>
  <si>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</si>
  <si>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</si>
  <si>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</si>
  <si>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</si>
  <si>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</si>
  <si>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</si>
  <si>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</si>
  <si>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</si>
  <si>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</si>
  <si>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</si>
  <si>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</si>
  <si>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</si>
  <si>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</si>
  <si>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</si>
  <si>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</si>
  <si>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</si>
  <si>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</si>
  <si>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</si>
  <si>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</si>
  <si>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</si>
  <si>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</si>
  <si>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</si>
  <si>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</si>
  <si>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</si>
  <si>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</si>
  <si>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</si>
  <si>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</si>
  <si>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</si>
  <si>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</si>
  <si>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</si>
  <si>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</si>
  <si>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</si>
  <si>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</si>
  <si>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</si>
  <si>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</si>
  <si>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</si>
  <si>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</si>
  <si>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</si>
  <si>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</si>
  <si>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</si>
  <si>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</si>
  <si>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</si>
  <si>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</si>
  <si>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</si>
  <si>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</si>
  <si>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</si>
  <si>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</si>
  <si>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</si>
  <si>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</si>
  <si>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</si>
  <si>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</si>
  <si>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</si>
  <si>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</si>
  <si>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</si>
  <si>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</si>
  <si>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</si>
  <si>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</si>
  <si>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</si>
  <si>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</si>
  <si>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</si>
  <si>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</si>
  <si>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</si>
  <si>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</si>
  <si>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</si>
  <si>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</si>
  <si>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</si>
  <si>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</si>
  <si>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</si>
  <si>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</si>
  <si>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</si>
  <si>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</si>
  <si>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</si>
  <si>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</si>
  <si>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</si>
  <si>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</si>
  <si>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</si>
  <si>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</si>
  <si>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</si>
  <si>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</si>
  <si>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</si>
  <si>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</si>
  <si>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</si>
  <si>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</si>
  <si>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</si>
  <si>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</si>
  <si>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</si>
  <si>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</si>
  <si>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</si>
  <si>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</si>
  <si>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</si>
  <si>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</si>
  <si>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</si>
  <si>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</si>
  <si>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</si>
  <si>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</si>
  <si>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</si>
  <si>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</si>
  <si>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</si>
  <si>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</si>
  <si>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</si>
  <si>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</si>
  <si>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</si>
  <si>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</si>
  <si>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</si>
  <si>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</si>
  <si>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</si>
  <si>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</si>
  <si>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</si>
  <si>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</si>
  <si>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</si>
  <si>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</si>
  <si>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</si>
  <si>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</si>
  <si>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</si>
  <si>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</si>
  <si>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</si>
  <si>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</si>
  <si>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</si>
  <si>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</si>
  <si>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</si>
  <si>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</si>
  <si>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</si>
  <si>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</si>
  <si>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</si>
  <si>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</si>
  <si>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</si>
  <si>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</si>
  <si>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</si>
  <si>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</si>
  <si>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</si>
  <si>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</si>
  <si>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</si>
  <si>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</si>
  <si>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</si>
  <si>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</si>
  <si>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</si>
  <si>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</si>
  <si>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</si>
  <si>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</si>
  <si>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</si>
  <si>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</si>
  <si>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</si>
  <si>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</si>
  <si>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</si>
  <si>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</si>
  <si>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</si>
  <si>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</si>
  <si>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</si>
  <si>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</si>
  <si>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</si>
  <si>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</si>
  <si>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</si>
  <si>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</si>
  <si>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</si>
  <si>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</si>
  <si>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</si>
  <si>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</si>
  <si>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</si>
  <si>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</si>
  <si>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</si>
  <si>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</si>
  <si>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</si>
  <si>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</si>
  <si>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</si>
  <si>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</si>
  <si>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</si>
  <si>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</si>
  <si>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</si>
  <si>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</si>
  <si>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</si>
  <si>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</si>
  <si>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</si>
  <si>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</si>
  <si>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</si>
  <si>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</si>
  <si>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</si>
  <si>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</si>
  <si>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</si>
  <si>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</si>
  <si>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</si>
  <si>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</si>
  <si>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</si>
  <si>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</si>
  <si>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</si>
  <si>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</si>
  <si>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</si>
  <si>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</si>
  <si>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</si>
  <si>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</si>
  <si>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</si>
  <si>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</si>
  <si>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</si>
  <si>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</si>
  <si>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</si>
  <si>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</si>
  <si>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</si>
  <si>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</si>
  <si>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</si>
  <si>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</si>
  <si>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</si>
  <si>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</si>
  <si>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</si>
  <si>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</si>
  <si>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</si>
  <si>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</si>
  <si>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</si>
  <si>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</si>
  <si>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</si>
  <si>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</si>
  <si>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</si>
  <si>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</si>
  <si>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</si>
  <si>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</si>
  <si>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</si>
  <si>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</si>
  <si>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</si>
  <si>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</si>
  <si>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</si>
  <si>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</si>
  <si>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</si>
  <si>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</si>
  <si>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</si>
  <si>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</si>
  <si>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</si>
  <si>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</si>
  <si>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</si>
  <si>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</si>
  <si>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</si>
  <si>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</si>
  <si>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</si>
  <si>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</si>
  <si>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</si>
  <si>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</si>
  <si>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</si>
  <si>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</si>
  <si>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</si>
  <si>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</si>
  <si>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</si>
  <si>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</si>
  <si>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</si>
  <si>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</si>
  <si>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</si>
  <si>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</si>
  <si>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</si>
  <si>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</si>
  <si>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</si>
  <si>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</si>
  <si>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</si>
  <si>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</si>
  <si>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</si>
  <si>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</si>
  <si>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</si>
  <si>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</si>
  <si>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</si>
  <si>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</si>
  <si>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</si>
  <si>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</si>
  <si>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</si>
  <si>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</si>
  <si>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</si>
  <si>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</si>
  <si>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</si>
  <si>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</si>
  <si>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</si>
  <si>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</si>
  <si>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</si>
  <si>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</si>
  <si>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</si>
  <si>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</si>
  <si>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</si>
  <si>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</si>
  <si>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</si>
  <si>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</si>
  <si>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</si>
  <si>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</si>
  <si>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</si>
  <si>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</si>
  <si>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</si>
  <si>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</si>
  <si>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</si>
  <si>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</si>
  <si>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</si>
  <si>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</si>
  <si>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</si>
  <si>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</si>
  <si>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</si>
  <si>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</si>
  <si>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</si>
  <si>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</si>
  <si>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</si>
  <si>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</si>
  <si>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</si>
  <si>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</si>
  <si>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</si>
  <si>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</si>
  <si>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</si>
  <si>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</si>
  <si>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</si>
  <si>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</si>
  <si>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</si>
  <si>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</si>
  <si>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</si>
  <si>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</si>
  <si>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</si>
  <si>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</si>
  <si>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</si>
  <si>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</si>
  <si>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</si>
  <si>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</si>
  <si>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</si>
  <si>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</si>
  <si>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</si>
  <si>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</si>
  <si>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</si>
  <si>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</si>
  <si>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</si>
  <si>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</si>
  <si>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</si>
  <si>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</si>
  <si>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</si>
  <si>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</si>
  <si>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</si>
  <si>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</si>
  <si>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</si>
  <si>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</si>
  <si>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</si>
  <si>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</si>
  <si>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</si>
  <si>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</si>
  <si>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</si>
  <si>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</si>
  <si>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</si>
  <si>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</si>
  <si>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</si>
  <si>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</si>
  <si>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</si>
  <si>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</si>
  <si>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</si>
  <si>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</si>
  <si>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</si>
  <si>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</si>
  <si>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</si>
  <si>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</si>
  <si>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</si>
  <si>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</si>
  <si>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</si>
  <si>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</si>
  <si>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</si>
  <si>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</si>
  <si>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</si>
  <si>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</si>
  <si>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</si>
  <si>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</si>
  <si>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</si>
  <si>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</si>
  <si>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</si>
  <si>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</si>
  <si>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</si>
  <si>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</si>
  <si>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</si>
  <si>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</si>
  <si>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</si>
  <si>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</si>
  <si>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</si>
  <si>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</si>
  <si>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</si>
  <si>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</si>
  <si>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</si>
  <si>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</si>
  <si>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</si>
  <si>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</si>
  <si>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</si>
  <si>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</si>
  <si>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</si>
  <si>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</si>
  <si>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</si>
  <si>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</si>
  <si>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</si>
  <si>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</si>
  <si>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</si>
  <si>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</si>
  <si>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</si>
  <si>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</si>
  <si>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</si>
  <si>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</si>
  <si>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</si>
  <si>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</si>
  <si>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</si>
  <si>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</si>
  <si>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</si>
  <si>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</si>
  <si>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</si>
  <si>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</si>
  <si>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</si>
  <si>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</si>
  <si>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</si>
  <si>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</si>
  <si>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</si>
  <si>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</si>
  <si>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</si>
  <si>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</si>
  <si>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</si>
  <si>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</si>
  <si>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</si>
  <si>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</si>
  <si>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</si>
  <si>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</si>
  <si>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</si>
  <si>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</si>
  <si>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</si>
  <si>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</si>
  <si>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</si>
  <si>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</si>
  <si>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</si>
  <si>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</si>
  <si>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</si>
  <si>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</si>
  <si>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</si>
  <si>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</si>
  <si>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</si>
  <si>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</si>
  <si>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</si>
  <si>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</si>
  <si>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</si>
  <si>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</si>
  <si>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</si>
  <si>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</si>
  <si>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</si>
  <si>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</si>
  <si>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</si>
  <si>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</si>
  <si>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</si>
  <si>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</si>
  <si>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</si>
  <si>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</si>
  <si>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</si>
  <si>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</si>
  <si>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</si>
  <si>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</si>
  <si>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</si>
  <si>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</si>
  <si>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</si>
  <si>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</si>
  <si>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</si>
  <si>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</si>
  <si>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</si>
  <si>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</si>
  <si>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</si>
  <si>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</si>
  <si>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</si>
  <si>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</si>
  <si>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</si>
  <si>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</si>
  <si>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</si>
  <si>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</si>
  <si>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</si>
  <si>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</si>
  <si>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</si>
  <si>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</si>
  <si>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</si>
  <si>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</si>
  <si>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</si>
  <si>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</si>
  <si>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</si>
  <si>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</si>
  <si>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</si>
  <si>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</si>
  <si>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</si>
  <si>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</si>
  <si>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</si>
  <si>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</si>
  <si>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</si>
  <si>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</si>
  <si>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</si>
  <si>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</si>
  <si>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</si>
  <si>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</si>
  <si>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</si>
  <si>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</si>
  <si>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</si>
  <si>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</si>
  <si>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</si>
  <si>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</si>
  <si>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</si>
  <si>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</si>
  <si>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</si>
  <si>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</si>
  <si>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</si>
  <si>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</si>
  <si>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</si>
  <si>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</si>
  <si>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</si>
  <si>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</si>
  <si>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</si>
  <si>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</si>
  <si>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</si>
  <si>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</si>
  <si>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</si>
  <si>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</si>
  <si>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</si>
  <si>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</si>
  <si>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</si>
  <si>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</si>
  <si>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</si>
  <si>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</si>
  <si>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</si>
  <si>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</si>
  <si>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</si>
  <si>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</si>
  <si>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</si>
  <si>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</si>
  <si>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</si>
  <si>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</si>
  <si>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</si>
  <si>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</si>
  <si>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</si>
  <si>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</si>
  <si>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</si>
  <si>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</si>
  <si>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</si>
  <si>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</si>
  <si>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</si>
  <si>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</si>
  <si>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</si>
  <si>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</si>
  <si>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</si>
  <si>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</si>
  <si>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</si>
  <si>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</si>
  <si>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</si>
  <si>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</si>
  <si>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</si>
  <si>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</si>
  <si>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</si>
  <si>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</si>
  <si>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</si>
  <si>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</si>
  <si>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</si>
  <si>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</si>
  <si>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</si>
  <si>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</si>
  <si>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</si>
  <si>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</si>
  <si>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</si>
  <si>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</si>
  <si>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</si>
  <si>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</si>
  <si>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</si>
  <si>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</si>
  <si>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</si>
  <si>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</si>
  <si>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</si>
  <si>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</si>
  <si>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</si>
  <si>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</si>
  <si>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</si>
  <si>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</si>
  <si>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</si>
  <si>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</si>
  <si>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</si>
  <si>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</si>
  <si>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</si>
  <si>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</si>
  <si>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</si>
  <si>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</si>
  <si>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</si>
  <si>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</si>
  <si>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</si>
  <si>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</si>
  <si>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</si>
  <si>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</si>
  <si>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</si>
  <si>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</si>
  <si>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</si>
  <si>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</si>
  <si>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</si>
  <si>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</si>
  <si>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</si>
  <si>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</si>
  <si>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</si>
  <si>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</si>
  <si>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</si>
  <si>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</si>
  <si>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</si>
  <si>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</si>
  <si>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</si>
  <si>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</si>
  <si>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</si>
  <si>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</si>
  <si>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</si>
  <si>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</si>
  <si>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</si>
  <si>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</si>
  <si>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</si>
  <si>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</si>
  <si>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</si>
  <si>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</si>
  <si>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</si>
  <si>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</si>
  <si>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</si>
  <si>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</si>
  <si>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</si>
  <si>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</si>
  <si>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</si>
  <si>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</si>
  <si>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</si>
  <si>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</si>
  <si>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</si>
  <si>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</si>
  <si>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</si>
  <si>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</si>
  <si>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</si>
  <si>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</si>
  <si>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</si>
  <si>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</si>
  <si>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</si>
  <si>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</si>
  <si>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</si>
  <si>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</si>
  <si>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</si>
  <si>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</si>
  <si>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</si>
  <si>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</si>
  <si>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</si>
  <si>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</si>
  <si>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</si>
  <si>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</si>
  <si>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</si>
  <si>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</si>
  <si>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</si>
  <si>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</si>
  <si>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</si>
  <si>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</si>
  <si>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</si>
  <si>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</si>
  <si>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</si>
  <si>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</si>
  <si>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</si>
  <si>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</si>
  <si>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</si>
  <si>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</si>
  <si>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</si>
  <si>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</si>
  <si>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</si>
  <si>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</si>
  <si>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</si>
  <si>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</si>
  <si>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</si>
  <si>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</si>
  <si>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</si>
  <si>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</si>
  <si>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</si>
  <si>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</si>
  <si>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</si>
  <si>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</si>
  <si>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</si>
  <si>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</si>
  <si>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</si>
  <si>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</si>
  <si>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</si>
  <si>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</si>
  <si>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</si>
  <si>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</si>
  <si>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</si>
  <si>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</si>
  <si>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</si>
  <si>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</si>
  <si>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</si>
  <si>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</si>
  <si>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</si>
  <si>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</si>
  <si>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</si>
  <si>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</si>
  <si>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</si>
  <si>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</si>
  <si>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</si>
  <si>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</si>
  <si>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</si>
  <si>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</si>
  <si>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</si>
  <si>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</si>
  <si>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</si>
  <si>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</si>
  <si>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</si>
  <si>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</si>
  <si>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</si>
  <si>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</si>
  <si>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</si>
  <si>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</si>
  <si>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</si>
  <si>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</si>
  <si>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</si>
  <si>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</si>
  <si>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</si>
  <si>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</si>
  <si>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</si>
  <si>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</si>
  <si>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</si>
  <si>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</si>
  <si>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</si>
  <si>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</si>
  <si>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</si>
  <si>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</si>
  <si>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</si>
  <si>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</si>
  <si>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</si>
  <si>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</si>
  <si>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</si>
  <si>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</si>
  <si>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</si>
  <si>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</si>
  <si>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</si>
  <si>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</si>
  <si>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</si>
  <si>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</si>
  <si>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</si>
  <si>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</si>
  <si>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</si>
  <si>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</si>
  <si>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</si>
  <si>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</si>
  <si>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</si>
  <si>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</si>
  <si>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</si>
  <si>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</si>
  <si>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</si>
  <si>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</si>
  <si>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</si>
  <si>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</si>
  <si>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</si>
  <si>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</si>
  <si>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</si>
  <si>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</si>
  <si>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</si>
  <si>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</si>
  <si>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</si>
  <si>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</si>
  <si>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</si>
  <si>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</si>
  <si>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</si>
  <si>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</si>
  <si>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</si>
  <si>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</si>
  <si>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</si>
  <si>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</si>
  <si>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</si>
  <si>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</si>
  <si>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</si>
  <si>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</si>
  <si>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</si>
  <si>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</si>
  <si>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</si>
  <si>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</si>
  <si>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</si>
  <si>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</si>
  <si>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</si>
  <si>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</si>
  <si>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</si>
  <si>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</si>
  <si>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</si>
  <si>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</si>
  <si>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</si>
  <si>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</si>
  <si>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</si>
  <si>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</si>
  <si>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</si>
  <si>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</si>
  <si>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</si>
  <si>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</si>
  <si>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</si>
  <si>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</si>
  <si>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</si>
  <si>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</si>
  <si>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</si>
  <si>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</si>
  <si>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</si>
  <si>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</si>
  <si>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</si>
  <si>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</si>
  <si>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</si>
  <si>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</si>
  <si>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</si>
  <si>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</si>
  <si>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</si>
  <si>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</si>
  <si>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</si>
  <si>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</si>
  <si>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</si>
  <si>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</si>
  <si>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</si>
  <si>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</si>
  <si>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</si>
  <si>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</si>
  <si>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</si>
  <si>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</si>
  <si>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</si>
  <si>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</si>
  <si>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</si>
  <si>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</si>
  <si>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</si>
  <si>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</si>
  <si>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</si>
  <si>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</si>
  <si>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</si>
  <si>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</si>
  <si>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</si>
  <si>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</si>
  <si>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</si>
  <si>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</si>
  <si>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</si>
  <si>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</si>
  <si>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</si>
  <si>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</si>
  <si>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</si>
  <si>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</si>
  <si>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</si>
  <si>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</si>
  <si>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</si>
  <si>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</si>
  <si>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</si>
  <si>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</si>
  <si>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</si>
  <si>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</si>
  <si>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</si>
  <si>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</si>
  <si>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</si>
  <si>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</si>
  <si>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</si>
  <si>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</si>
  <si>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</si>
  <si>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</si>
  <si>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</si>
  <si>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</si>
  <si>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</si>
  <si>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</si>
  <si>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</si>
  <si>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</si>
  <si>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</si>
  <si>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</si>
  <si>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</si>
  <si>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</si>
  <si>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</si>
  <si>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</si>
  <si>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</si>
  <si>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</si>
  <si>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</si>
  <si>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</si>
  <si>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</si>
  <si>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</si>
  <si>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</si>
  <si>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</si>
  <si>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</si>
  <si>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</si>
  <si>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</si>
  <si>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</si>
  <si>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</si>
  <si>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</si>
  <si>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</si>
  <si>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</si>
  <si>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</si>
  <si>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</si>
  <si>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</si>
  <si>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</si>
  <si>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</si>
  <si>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</si>
  <si>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</si>
  <si>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</si>
  <si>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</si>
  <si>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</si>
  <si>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</si>
  <si>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</si>
  <si>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</si>
  <si>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</si>
  <si>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</si>
  <si>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</si>
  <si>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</si>
  <si>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</si>
  <si>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</si>
  <si>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</si>
  <si>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</si>
  <si>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</si>
  <si>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</si>
  <si>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</si>
  <si>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</si>
  <si>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</si>
  <si>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</si>
  <si>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</si>
  <si>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</si>
  <si>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</si>
  <si>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</si>
  <si>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</si>
  <si>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</si>
  <si>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</si>
  <si>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</si>
  <si>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</si>
  <si>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</si>
  <si>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</si>
  <si>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</si>
  <si>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</si>
  <si>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</si>
  <si>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</si>
  <si>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</si>
  <si>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</si>
  <si>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</si>
  <si>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</si>
  <si>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</si>
  <si>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</si>
  <si>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</si>
  <si>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</si>
  <si>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</si>
  <si>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</si>
  <si>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</si>
  <si>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</si>
  <si>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</si>
  <si>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</si>
  <si>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</si>
  <si>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</si>
  <si>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</si>
  <si>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</si>
  <si>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</si>
  <si>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</si>
  <si>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</si>
  <si>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</si>
  <si>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</si>
  <si>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</si>
  <si>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</si>
  <si>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</si>
  <si>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</si>
  <si>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</si>
  <si>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</si>
  <si>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</si>
  <si>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</si>
  <si>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</si>
  <si>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</si>
  <si>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</si>
  <si>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</si>
  <si>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</si>
  <si>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</si>
  <si>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</si>
  <si>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</si>
  <si>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</si>
  <si>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</si>
  <si>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</si>
  <si>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</si>
  <si>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</si>
  <si>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</si>
  <si>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</si>
  <si>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</si>
  <si>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</si>
  <si>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</si>
  <si>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</si>
  <si>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</si>
  <si>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</si>
  <si>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</si>
  <si>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</si>
  <si>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</si>
  <si>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</si>
  <si>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</si>
  <si>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</si>
  <si>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</si>
  <si>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</si>
  <si>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</si>
  <si>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</si>
  <si>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</si>
  <si>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</si>
  <si>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</si>
  <si>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</si>
  <si>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</si>
  <si>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</si>
  <si>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</si>
  <si>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</si>
  <si>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</si>
  <si>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</si>
  <si>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</si>
  <si>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</si>
  <si>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</si>
  <si>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</si>
  <si>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</si>
  <si>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</si>
  <si>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</si>
  <si>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</si>
  <si>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</si>
  <si>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</si>
  <si>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</si>
  <si>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</si>
  <si>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</si>
  <si>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</si>
  <si>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</si>
  <si>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</si>
  <si>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</si>
  <si>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</si>
  <si>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</si>
  <si>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</si>
  <si>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</si>
  <si>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</si>
  <si>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</si>
  <si>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</si>
  <si>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</si>
  <si>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</si>
  <si>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</si>
  <si>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</si>
  <si>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</si>
  <si>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</si>
  <si>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</si>
  <si>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</si>
  <si>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</si>
  <si>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</si>
  <si>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</si>
  <si>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</si>
  <si>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</si>
  <si>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</si>
  <si>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</si>
  <si>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</si>
  <si>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</si>
  <si>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</si>
  <si>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</si>
  <si>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</si>
  <si>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</si>
  <si>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</si>
  <si>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</si>
  <si>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</si>
  <si>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</si>
  <si>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</si>
  <si>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</si>
  <si>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</si>
  <si>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</si>
  <si>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</si>
  <si>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</si>
  <si>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</si>
  <si>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</si>
  <si>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</si>
  <si>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</si>
  <si>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</si>
  <si>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</si>
  <si>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</si>
  <si>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</si>
  <si>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</si>
  <si>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</si>
  <si>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</si>
  <si>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</si>
  <si>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</si>
  <si>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</si>
  <si>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</si>
  <si>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</si>
  <si>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</si>
  <si>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</si>
  <si>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</si>
  <si>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</si>
  <si>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</si>
  <si>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</si>
  <si>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</si>
  <si>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</si>
  <si>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</si>
  <si>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</si>
  <si>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</si>
  <si>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</si>
  <si>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</si>
  <si>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</si>
  <si>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</si>
  <si>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</si>
  <si>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</si>
  <si>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</si>
  <si>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</si>
  <si>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</si>
  <si>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</si>
  <si>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</si>
  <si>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</si>
  <si>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</si>
  <si>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</si>
  <si>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</si>
  <si>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</si>
  <si>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</si>
  <si>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</si>
  <si>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</si>
  <si>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</si>
  <si>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</si>
  <si>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</si>
  <si>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</si>
  <si>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</si>
  <si>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</si>
  <si>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</si>
  <si>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</si>
  <si>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</si>
  <si>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</si>
  <si>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</si>
  <si>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</si>
  <si>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</si>
  <si>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</si>
  <si>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</si>
  <si>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</si>
  <si>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</si>
  <si>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</si>
  <si>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</si>
  <si>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</si>
  <si>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</si>
  <si>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</si>
  <si>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</si>
  <si>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</si>
  <si>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</si>
  <si>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</si>
  <si>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</si>
  <si>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</si>
  <si>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</si>
  <si>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</si>
  <si>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</si>
  <si>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</si>
  <si>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</si>
  <si>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</si>
  <si>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</si>
  <si>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</si>
  <si>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</si>
  <si>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</si>
  <si>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</si>
  <si>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</si>
  <si>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</si>
  <si>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</si>
  <si>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</si>
  <si>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</si>
  <si>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</si>
  <si>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</si>
  <si>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</si>
  <si>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</si>
  <si>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</si>
  <si>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</si>
  <si>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</si>
  <si>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</si>
  <si>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</si>
  <si>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</si>
  <si>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</si>
  <si>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</si>
  <si>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</si>
  <si>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</si>
  <si>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</si>
  <si>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</si>
  <si>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</si>
  <si>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</si>
  <si>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</si>
  <si>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</si>
  <si>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</si>
  <si>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</si>
  <si>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</si>
  <si>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</si>
  <si>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</si>
  <si>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</si>
  <si>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</si>
  <si>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</si>
  <si>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</si>
  <si>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</si>
  <si>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</si>
  <si>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</si>
  <si>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</si>
  <si>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</si>
  <si>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</si>
  <si>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</si>
  <si>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</si>
  <si>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</si>
  <si>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</si>
  <si>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</si>
  <si>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</si>
  <si>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</si>
  <si>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</si>
  <si>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</si>
  <si>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</si>
  <si>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</si>
  <si>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</si>
  <si>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</si>
  <si>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</si>
  <si>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</si>
  <si>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</si>
  <si>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</si>
  <si>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</si>
  <si>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</si>
  <si>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</si>
  <si>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</si>
  <si>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</si>
  <si>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</si>
  <si>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</si>
  <si>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</si>
  <si>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</si>
  <si>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</si>
  <si>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</si>
  <si>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</si>
  <si>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</si>
  <si>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</si>
  <si>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</si>
  <si>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</si>
  <si>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</si>
  <si>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</si>
  <si>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</si>
  <si>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</si>
  <si>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</si>
  <si>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</si>
  <si>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</si>
  <si>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</si>
  <si>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</si>
  <si>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</si>
  <si>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</si>
  <si>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</si>
  <si>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</si>
  <si>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</si>
  <si>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</si>
  <si>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</si>
  <si>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</si>
  <si>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</si>
  <si>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</si>
  <si>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</si>
  <si>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</si>
  <si>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</si>
  <si>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</si>
  <si>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</si>
  <si>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</si>
  <si>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</si>
  <si>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</si>
  <si>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</si>
  <si>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</si>
  <si>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</si>
  <si>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</si>
  <si>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</si>
  <si>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</si>
  <si>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</si>
  <si>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</si>
  <si>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</si>
  <si>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</si>
  <si>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</si>
  <si>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</si>
  <si>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</si>
  <si>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</si>
  <si>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</si>
  <si>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</si>
  <si>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</si>
  <si>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</si>
  <si>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</si>
  <si>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</si>
  <si>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</si>
  <si>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</si>
  <si>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</si>
  <si>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</si>
  <si>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</si>
  <si>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</si>
  <si>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</si>
  <si>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</si>
  <si>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</si>
  <si>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</si>
  <si>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</si>
  <si>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</si>
  <si>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</si>
  <si>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</si>
  <si>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</si>
  <si>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</si>
  <si>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</si>
  <si>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</si>
  <si>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</si>
  <si>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</si>
  <si>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</si>
  <si>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</si>
  <si>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</si>
  <si>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</si>
  <si>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</si>
  <si>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</si>
  <si>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</si>
  <si>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</si>
  <si>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</si>
  <si>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</si>
  <si>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</si>
  <si>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</si>
  <si>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</si>
  <si>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</si>
  <si>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</si>
  <si>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</si>
  <si>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</si>
  <si>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</si>
  <si>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</si>
  <si>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</si>
  <si>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</si>
  <si>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</si>
  <si>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</si>
  <si>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</si>
  <si>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</si>
  <si>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</si>
  <si>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</si>
  <si>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</si>
  <si>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</si>
  <si>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</si>
  <si>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</si>
  <si>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</si>
  <si>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</si>
  <si>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</si>
  <si>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</si>
  <si>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</si>
  <si>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</si>
  <si>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</si>
  <si>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</si>
  <si>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</si>
  <si>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</si>
  <si>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</si>
  <si>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</si>
  <si>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</si>
  <si>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</si>
  <si>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</si>
  <si>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</si>
  <si>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</si>
  <si>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</si>
  <si>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</si>
  <si>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</si>
  <si>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</si>
  <si>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</si>
  <si>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</si>
  <si>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</si>
  <si>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</si>
  <si>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</si>
  <si>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</si>
  <si>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</si>
  <si>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</si>
  <si>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</si>
  <si>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</si>
  <si>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</si>
  <si>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</si>
  <si>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</si>
  <si>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</si>
  <si>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</si>
  <si>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</si>
  <si>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</si>
  <si>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</si>
  <si>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</si>
  <si>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</si>
  <si>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</si>
  <si>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</si>
  <si>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</si>
  <si>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</si>
  <si>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</si>
  <si>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</si>
  <si>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</si>
  <si>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</si>
  <si>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</si>
  <si>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</si>
  <si>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</si>
  <si>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</si>
  <si>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</si>
  <si>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</si>
  <si>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</si>
  <si>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</si>
  <si>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</si>
  <si>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</si>
  <si>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</si>
  <si>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</si>
  <si>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</si>
  <si>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</si>
  <si>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</si>
  <si>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</si>
  <si>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</si>
  <si>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</si>
  <si>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</si>
  <si>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</si>
  <si>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</si>
  <si>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</si>
  <si>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</si>
  <si>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</si>
  <si>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</si>
  <si>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</si>
  <si>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</si>
  <si>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</si>
  <si>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</si>
  <si>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</si>
  <si>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</si>
  <si>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</si>
  <si>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</si>
  <si>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</si>
  <si>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</si>
  <si>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</si>
  <si>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</si>
  <si>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</si>
  <si>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</si>
  <si>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</si>
  <si>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</si>
  <si>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</si>
  <si>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</si>
  <si>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</si>
  <si>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</si>
  <si>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</si>
  <si>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</si>
  <si>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</si>
  <si>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</si>
  <si>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</si>
  <si>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</si>
  <si>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</si>
  <si>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</si>
  <si>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</si>
  <si>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</si>
  <si>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</si>
  <si>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</si>
  <si>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</si>
  <si>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</si>
  <si>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</si>
  <si>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</si>
  <si>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</si>
  <si>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</si>
  <si>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</si>
  <si>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</si>
  <si>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</si>
  <si>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</si>
  <si>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</si>
  <si>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</si>
  <si>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</si>
  <si>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</si>
  <si>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</si>
  <si>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</si>
  <si>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</si>
  <si>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</si>
  <si>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</si>
  <si>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</si>
  <si>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</si>
  <si>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</si>
  <si>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</si>
  <si>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</si>
  <si>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</si>
  <si>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</si>
  <si>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</si>
  <si>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</si>
  <si>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</si>
  <si>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</si>
  <si>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</si>
  <si>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</si>
  <si>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</si>
  <si>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</si>
  <si>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</si>
  <si>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</si>
  <si>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</si>
  <si>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</si>
  <si>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</si>
  <si>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</si>
  <si>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</si>
  <si>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</si>
  <si>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</si>
  <si>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</si>
  <si>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</si>
  <si>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</si>
  <si>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</si>
  <si>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</si>
  <si>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</si>
  <si>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</si>
  <si>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</si>
  <si>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</si>
  <si>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</si>
  <si>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</si>
  <si>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</si>
  <si>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</si>
  <si>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</si>
  <si>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</si>
  <si>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</si>
  <si>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</si>
  <si>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</si>
  <si>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</si>
  <si>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</si>
  <si>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</si>
  <si>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</si>
  <si>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</si>
  <si>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</si>
  <si>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</si>
  <si>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</si>
  <si>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</si>
  <si>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</si>
  <si>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</si>
  <si>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</si>
  <si>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</si>
  <si>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</si>
  <si>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</si>
  <si>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</si>
  <si>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</si>
  <si>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</si>
  <si>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</si>
  <si>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</si>
  <si>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</si>
  <si>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</si>
  <si>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</si>
  <si>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</si>
  <si>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</si>
  <si>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</si>
  <si>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</si>
  <si>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</si>
  <si>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</si>
  <si>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</si>
  <si>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</si>
  <si>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</si>
  <si>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</si>
  <si>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</si>
  <si>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</si>
  <si>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</si>
  <si>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</si>
  <si>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</si>
  <si>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</si>
  <si>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</si>
  <si>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</si>
  <si>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</si>
  <si>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</si>
  <si>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</si>
  <si>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</si>
  <si>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</si>
  <si>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</si>
  <si>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</si>
  <si>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</si>
  <si>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</si>
  <si>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</si>
  <si>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</si>
  <si>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</si>
  <si>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</si>
  <si>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</si>
  <si>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</si>
  <si>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</si>
  <si>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</si>
  <si>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</si>
  <si>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</si>
  <si>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</si>
  <si>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</si>
  <si>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</si>
  <si>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</si>
  <si>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</si>
  <si>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</si>
  <si>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</si>
  <si>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</si>
  <si>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</si>
  <si>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</si>
  <si>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</si>
  <si>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</si>
  <si>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</si>
  <si>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</si>
  <si>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</si>
  <si>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</si>
  <si>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</si>
  <si>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</si>
  <si>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</si>
  <si>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</si>
  <si>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</si>
  <si>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</si>
  <si>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</si>
  <si>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</si>
  <si>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</si>
  <si>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</si>
  <si>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</si>
  <si>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</si>
  <si>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</si>
  <si>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</si>
  <si>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</si>
  <si>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</si>
  <si>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</si>
  <si>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</si>
  <si>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</si>
  <si>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</si>
  <si>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</si>
  <si>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</si>
  <si>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</si>
  <si>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</si>
  <si>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</si>
  <si>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</si>
  <si>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</si>
  <si>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</si>
  <si>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</si>
  <si>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</si>
  <si>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</si>
  <si>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</si>
  <si>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</si>
  <si>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</si>
  <si>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</si>
  <si>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</si>
  <si>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</si>
  <si>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</si>
  <si>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</si>
  <si>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</si>
  <si>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</si>
  <si>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</si>
  <si>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</si>
  <si>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</si>
  <si>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</si>
  <si>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</si>
  <si>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</si>
  <si>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</si>
  <si>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</si>
  <si>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</si>
  <si>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</si>
  <si>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</si>
  <si>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</si>
  <si>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</si>
  <si>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</si>
  <si>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</si>
  <si>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</si>
  <si>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</si>
  <si>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</si>
  <si>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</si>
  <si>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</si>
  <si>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</si>
  <si>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</si>
  <si>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</si>
  <si>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</si>
  <si>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</si>
  <si>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</si>
  <si>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</si>
  <si>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</si>
  <si>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</si>
  <si>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</si>
  <si>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</si>
  <si>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</si>
  <si>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</si>
  <si>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</si>
  <si>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</si>
  <si>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</si>
  <si>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</si>
  <si>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</si>
  <si>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</si>
  <si>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</si>
  <si>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</si>
  <si>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</si>
  <si>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</si>
  <si>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</si>
  <si>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</si>
  <si>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</si>
  <si>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</si>
  <si>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</si>
  <si>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</si>
  <si>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</si>
  <si>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</si>
  <si>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</si>
  <si>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</si>
  <si>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</si>
  <si>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</si>
  <si>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</si>
  <si>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</si>
  <si>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</si>
  <si>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</si>
  <si>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</si>
  <si>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</si>
  <si>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</si>
  <si>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</si>
  <si>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</si>
  <si>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</si>
  <si>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</si>
  <si>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</si>
  <si>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</si>
  <si>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</si>
  <si>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</si>
  <si>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</si>
  <si>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</si>
  <si>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</si>
  <si>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</si>
  <si>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</si>
  <si>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</si>
  <si>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</si>
  <si>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</si>
  <si>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</si>
  <si>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</si>
  <si>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</si>
  <si>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</si>
  <si>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</si>
  <si>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</si>
  <si>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</si>
  <si>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</si>
  <si>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</si>
  <si>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</si>
  <si>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</si>
  <si>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</si>
  <si>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</si>
  <si>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</si>
  <si>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</si>
  <si>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</si>
  <si>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</si>
  <si>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</si>
  <si>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</si>
  <si>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</si>
  <si>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</si>
  <si>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</si>
  <si>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</si>
  <si>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</si>
  <si>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</si>
  <si>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</si>
  <si>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</si>
  <si>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</si>
  <si>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</si>
  <si>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</si>
  <si>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</si>
  <si>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</si>
  <si>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</si>
  <si>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</si>
  <si>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</si>
  <si>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</si>
  <si>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</si>
  <si>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</si>
  <si>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</si>
  <si>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</si>
  <si>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</si>
  <si>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</si>
  <si>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</si>
  <si>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</si>
  <si>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</si>
  <si>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</si>
  <si>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</si>
  <si>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</si>
  <si>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</si>
  <si>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</si>
  <si>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</si>
  <si>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</si>
  <si>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</si>
  <si>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</si>
  <si>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</si>
  <si>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</si>
  <si>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</si>
  <si>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</si>
  <si>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</si>
  <si>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</si>
  <si>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</si>
  <si>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</si>
  <si>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</si>
  <si>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</si>
  <si>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</si>
  <si>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</si>
  <si>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</si>
  <si>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</si>
  <si>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</si>
  <si>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</si>
  <si>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</si>
  <si>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</si>
  <si>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</si>
  <si>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</si>
  <si>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</si>
  <si>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</si>
  <si>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</si>
  <si>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</si>
  <si>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</si>
  <si>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</si>
  <si>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</si>
  <si>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</si>
  <si>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</si>
  <si>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</si>
  <si>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</si>
  <si>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</si>
  <si>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</si>
  <si>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</si>
  <si>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</si>
  <si>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</si>
  <si>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</si>
  <si>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</si>
  <si>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</si>
  <si>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</si>
  <si>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</si>
  <si>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</si>
  <si>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</si>
  <si>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</si>
  <si>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</si>
  <si>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</si>
  <si>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</si>
  <si>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</si>
  <si>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</si>
  <si>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</si>
  <si>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</si>
  <si>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</si>
  <si>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</si>
  <si>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</si>
  <si>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</si>
  <si>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</si>
  <si>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</si>
  <si>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</si>
  <si>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</si>
  <si>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</si>
  <si>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</si>
  <si>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</si>
  <si>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</si>
  <si>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</si>
  <si>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</si>
  <si>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</si>
  <si>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</si>
  <si>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</si>
  <si>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</si>
  <si>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</si>
  <si>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</si>
  <si>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</si>
  <si>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</si>
  <si>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</si>
  <si>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</si>
  <si>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</si>
  <si>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</si>
  <si>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</si>
  <si>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</si>
  <si>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</si>
  <si>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</si>
  <si>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</si>
  <si>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</si>
  <si>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</si>
  <si>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</si>
  <si>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</si>
  <si>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</si>
  <si>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</si>
  <si>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</si>
  <si>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</si>
  <si>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</si>
  <si>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</si>
  <si>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</si>
  <si>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</si>
  <si>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</si>
  <si>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</si>
  <si>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</si>
  <si>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</si>
  <si>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</si>
  <si>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</si>
  <si>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</si>
  <si>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</si>
  <si>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</si>
  <si>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</si>
  <si>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</si>
  <si>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</si>
  <si>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</si>
  <si>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</si>
  <si>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</si>
  <si>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</si>
  <si>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</si>
  <si>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</si>
  <si>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</si>
  <si>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</si>
  <si>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</si>
  <si>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</si>
  <si>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</si>
  <si>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</si>
  <si>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</si>
  <si>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</si>
  <si>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</si>
  <si>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</si>
  <si>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</si>
  <si>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</si>
  <si>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</si>
  <si>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</si>
  <si>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</si>
  <si>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</si>
  <si>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</si>
  <si>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</si>
  <si>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</si>
  <si>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</si>
  <si>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</si>
  <si>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</si>
  <si>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</si>
  <si>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</si>
  <si>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</si>
  <si>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</si>
  <si>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</si>
  <si>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</si>
  <si>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</si>
  <si>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</si>
  <si>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</si>
  <si>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</si>
  <si>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</si>
  <si>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</si>
  <si>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</si>
  <si>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</si>
  <si>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</si>
  <si>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</si>
  <si>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</si>
  <si>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</si>
  <si>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</si>
  <si>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</si>
  <si>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</si>
  <si>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</si>
  <si>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</si>
  <si>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</si>
  <si>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</si>
  <si>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</si>
  <si>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</si>
  <si>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</si>
  <si>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</si>
  <si>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</si>
  <si>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</si>
  <si>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</si>
  <si>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</si>
  <si>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</si>
  <si>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</si>
  <si>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</si>
  <si>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</si>
  <si>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</si>
  <si>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</si>
  <si>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</si>
  <si>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</si>
  <si>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</si>
  <si>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</si>
  <si>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</si>
  <si>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</si>
  <si>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</si>
  <si>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</si>
  <si>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</si>
  <si>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</si>
  <si>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</si>
  <si>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</si>
  <si>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</si>
  <si>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</si>
  <si>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</si>
  <si>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</si>
  <si>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</si>
  <si>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</si>
  <si>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</si>
  <si>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</si>
  <si>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</si>
  <si>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</si>
  <si>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</si>
  <si>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</si>
  <si>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</si>
  <si>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</si>
  <si>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</si>
  <si>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</si>
  <si>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</si>
  <si>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</si>
  <si>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</si>
  <si>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</si>
  <si>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</si>
  <si>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</si>
  <si>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</si>
  <si>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</si>
  <si>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</si>
  <si>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</si>
  <si>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</si>
  <si>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</si>
  <si>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</si>
  <si>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</si>
  <si>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</si>
  <si>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</si>
  <si>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</si>
  <si>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</si>
  <si>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</si>
  <si>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</si>
  <si>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</si>
  <si>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</si>
  <si>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</si>
  <si>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</si>
  <si>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</si>
  <si>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</si>
  <si>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</si>
  <si>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</si>
  <si>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</si>
  <si>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</si>
  <si>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</si>
  <si>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</si>
  <si>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</si>
  <si>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</si>
  <si>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</si>
  <si>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</si>
  <si>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</si>
  <si>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</si>
  <si>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</si>
  <si>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</si>
  <si>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</si>
  <si>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</si>
  <si>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</si>
  <si>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</si>
  <si>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</si>
  <si>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</si>
  <si>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</si>
  <si>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</si>
  <si>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</si>
  <si>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</si>
  <si>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</si>
  <si>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</si>
  <si>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</si>
  <si>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</si>
  <si>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</si>
  <si>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</si>
  <si>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</si>
  <si>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</si>
  <si>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</si>
  <si>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</si>
  <si>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</si>
  <si>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</si>
  <si>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</si>
  <si>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</si>
  <si>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</si>
  <si>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</si>
  <si>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</si>
  <si>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</si>
  <si>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</si>
  <si>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</si>
  <si>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</si>
  <si>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</si>
  <si>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</si>
  <si>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</si>
  <si>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</si>
  <si>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</si>
  <si>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</si>
  <si>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</si>
  <si>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</si>
  <si>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</si>
  <si>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</si>
  <si>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</si>
  <si>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</si>
  <si>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</si>
  <si>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</si>
  <si>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</si>
  <si>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</si>
  <si>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</si>
  <si>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</si>
  <si>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</si>
  <si>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</si>
  <si>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</si>
  <si>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</si>
  <si>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</si>
  <si>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</si>
  <si>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</si>
  <si>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</si>
  <si>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</si>
  <si>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</si>
  <si>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</si>
  <si>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</si>
  <si>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</si>
  <si>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</si>
  <si>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</si>
  <si>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</si>
  <si>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</si>
  <si>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</si>
  <si>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</si>
  <si>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</si>
  <si>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</si>
  <si>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</si>
  <si>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</si>
  <si>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</si>
  <si>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</si>
  <si>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</si>
  <si>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</si>
  <si>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</si>
  <si>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</si>
  <si>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</si>
  <si>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</si>
  <si>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</si>
  <si>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</si>
  <si>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</si>
  <si>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</si>
  <si>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</si>
  <si>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</si>
  <si>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</si>
  <si>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</si>
  <si>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</si>
  <si>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</si>
  <si>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</si>
  <si>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</si>
  <si>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</si>
  <si>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</si>
  <si>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</si>
  <si>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</si>
  <si>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</si>
  <si>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</si>
  <si>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</si>
  <si>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</si>
  <si>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</si>
  <si>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</si>
  <si>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</si>
  <si>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</si>
  <si>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</si>
  <si>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</si>
  <si>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</si>
  <si>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</si>
  <si>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</si>
  <si>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</si>
  <si>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</si>
  <si>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</si>
  <si>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</si>
  <si>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</si>
  <si>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</si>
  <si>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</si>
  <si>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</si>
  <si>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</si>
  <si>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</si>
  <si>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</si>
  <si>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</si>
  <si>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</si>
  <si>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</si>
  <si>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</si>
  <si>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</si>
  <si>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</si>
  <si>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</si>
  <si>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</si>
  <si>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</si>
  <si>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</si>
  <si>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</si>
  <si>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</si>
  <si>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</si>
  <si>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</si>
  <si>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</si>
  <si>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</si>
  <si>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</si>
  <si>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</si>
  <si>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</si>
  <si>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</si>
  <si>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</si>
  <si>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</si>
  <si>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</si>
  <si>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</si>
  <si>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</si>
  <si>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</si>
  <si>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</si>
  <si>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</si>
  <si>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</si>
  <si>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</si>
  <si>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</si>
  <si>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</si>
  <si>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</si>
  <si>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</si>
  <si>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</si>
  <si>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</si>
  <si>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</si>
  <si>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</si>
  <si>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</si>
  <si>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</si>
  <si>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</si>
  <si>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</si>
  <si>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</si>
  <si>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</si>
  <si>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</si>
  <si>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</si>
  <si>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</si>
  <si>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</si>
  <si>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</si>
  <si>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</si>
  <si>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</si>
  <si>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</si>
  <si>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</si>
  <si>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</si>
  <si>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</si>
  <si>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</si>
  <si>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</si>
  <si>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</si>
  <si>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</si>
  <si>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</si>
  <si>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</si>
  <si>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</si>
  <si>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</si>
  <si>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</si>
  <si>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</si>
  <si>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</si>
  <si>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</si>
  <si>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</si>
  <si>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</si>
  <si>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</si>
  <si>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</si>
  <si>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</si>
  <si>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</si>
  <si>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</si>
  <si>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</si>
  <si>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</si>
  <si>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</si>
  <si>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</si>
  <si>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</si>
  <si>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</si>
  <si>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</si>
  <si>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</si>
  <si>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</si>
  <si>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</si>
  <si>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</si>
  <si>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</si>
  <si>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</si>
  <si>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</si>
  <si>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</si>
  <si>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</si>
  <si>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</si>
  <si>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</si>
  <si>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</si>
  <si>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</si>
  <si>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</si>
  <si>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</si>
  <si>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</si>
  <si>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</si>
  <si>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</si>
  <si>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</si>
  <si>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</si>
  <si>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</si>
  <si>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</si>
  <si>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</si>
  <si>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</si>
  <si>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</si>
  <si>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</si>
  <si>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</si>
  <si>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</si>
  <si>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</si>
  <si>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</si>
  <si>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</si>
  <si>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</si>
  <si>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</si>
  <si>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</si>
  <si>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</si>
  <si>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</si>
  <si>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</si>
  <si>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</si>
  <si>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</si>
  <si>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</si>
  <si>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</si>
  <si>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</si>
  <si>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</si>
  <si>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</si>
  <si>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</si>
  <si>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</si>
  <si>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</si>
  <si>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</si>
  <si>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</si>
  <si>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</si>
  <si>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</si>
  <si>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</si>
  <si>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</si>
  <si>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</si>
  <si>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</si>
  <si>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</si>
  <si>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</si>
  <si>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</si>
  <si>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</si>
  <si>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</si>
  <si>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</si>
  <si>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</si>
  <si>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</si>
  <si>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</si>
  <si>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</si>
  <si>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</si>
  <si>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</si>
  <si>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</si>
  <si>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</si>
  <si>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</si>
  <si>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</si>
  <si>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</si>
  <si>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</si>
  <si>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</si>
  <si>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</si>
  <si>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</si>
  <si>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</si>
  <si>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</si>
  <si>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</si>
  <si>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</si>
  <si>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</si>
  <si>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</si>
  <si>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</si>
  <si>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</si>
  <si>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</si>
  <si>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</si>
  <si>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</si>
  <si>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</si>
  <si>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</si>
  <si>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</si>
  <si>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</si>
  <si>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</si>
  <si>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</si>
  <si>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</si>
  <si>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</si>
  <si>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</si>
  <si>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</si>
  <si>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</si>
  <si>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</si>
  <si>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</si>
  <si>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</si>
  <si>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</si>
  <si>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</si>
  <si>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</si>
  <si>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</si>
  <si>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</si>
  <si>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</si>
  <si>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</si>
  <si>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</si>
  <si>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</si>
  <si>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</si>
  <si>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</si>
  <si>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</si>
  <si>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</si>
  <si>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</si>
  <si>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</si>
  <si>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</si>
  <si>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</si>
  <si>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</si>
  <si>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</si>
  <si>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</si>
  <si>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</si>
  <si>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</si>
  <si>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</si>
  <si>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</si>
  <si>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</si>
  <si>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</si>
  <si>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</si>
  <si>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</si>
  <si>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</si>
  <si>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</si>
  <si>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</si>
  <si>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</si>
  <si>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</si>
  <si>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</si>
  <si>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</si>
  <si>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</si>
  <si>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</si>
  <si>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</si>
  <si>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</si>
  <si>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</si>
  <si>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</si>
  <si>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</si>
  <si>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</si>
  <si>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</si>
  <si>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</si>
  <si>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</si>
  <si>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</si>
  <si>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</si>
  <si>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</si>
  <si>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</si>
  <si>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</si>
  <si>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</si>
  <si>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</si>
  <si>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</si>
  <si>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</si>
  <si>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</si>
  <si>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</si>
  <si>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</si>
  <si>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</si>
  <si>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</si>
  <si>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</si>
  <si>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</si>
  <si>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</si>
  <si>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</si>
  <si>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</si>
  <si>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</si>
  <si>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</si>
  <si>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</si>
  <si>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</si>
  <si>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</si>
  <si>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</si>
  <si>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</si>
  <si>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</si>
  <si>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</si>
  <si>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</si>
  <si>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</si>
  <si>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</si>
  <si>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</si>
  <si>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</si>
  <si>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</si>
  <si>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</si>
  <si>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</si>
  <si>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</si>
  <si>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</si>
  <si>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</si>
  <si>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</si>
  <si>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</si>
  <si>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</si>
  <si>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</si>
  <si>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</si>
  <si>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</si>
  <si>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</si>
  <si>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</si>
  <si>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</si>
  <si>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</si>
  <si>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</si>
  <si>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</si>
  <si>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</si>
  <si>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</si>
  <si>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</si>
  <si>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</si>
  <si>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</si>
  <si>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</si>
  <si>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</si>
  <si>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</si>
  <si>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</si>
  <si>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</si>
  <si>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</si>
  <si>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</si>
  <si>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</si>
  <si>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</si>
  <si>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</si>
  <si>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</si>
  <si>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</si>
  <si>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</si>
  <si>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</si>
  <si>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</si>
  <si>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</si>
  <si>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</si>
  <si>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</si>
  <si>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</si>
  <si>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</si>
  <si>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</si>
  <si>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</si>
  <si>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</si>
  <si>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</si>
  <si>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</si>
  <si>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</si>
  <si>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</si>
  <si>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</si>
  <si>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</si>
  <si>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</si>
  <si>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</si>
  <si>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</si>
  <si>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</si>
  <si>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</si>
  <si>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</si>
  <si>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</si>
  <si>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</si>
  <si>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</si>
  <si>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</si>
  <si>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</si>
  <si>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</si>
  <si>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</si>
  <si>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</si>
  <si>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</si>
  <si>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</si>
  <si>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</si>
  <si>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</si>
  <si>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</si>
  <si>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</si>
  <si>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</si>
  <si>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</si>
  <si>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</si>
  <si>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</si>
  <si>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</si>
  <si>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</si>
  <si>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</si>
  <si>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</si>
  <si>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</si>
  <si>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</si>
  <si>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</si>
  <si>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</si>
  <si>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</si>
  <si>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</si>
  <si>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</si>
  <si>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</si>
  <si>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</si>
  <si>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</si>
  <si>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</si>
  <si>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</si>
  <si>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</si>
  <si>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</si>
  <si>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</si>
  <si>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</si>
  <si>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</si>
  <si>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</si>
  <si>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</si>
  <si>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</si>
  <si>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</si>
  <si>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</si>
  <si>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</si>
  <si>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</si>
  <si>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</si>
  <si>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</si>
  <si>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</si>
  <si>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</si>
  <si>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</si>
  <si>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</si>
  <si>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</si>
  <si>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</si>
  <si>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</si>
  <si>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</si>
  <si>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</si>
  <si>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</si>
  <si>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</si>
  <si>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</si>
  <si>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</si>
  <si>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</si>
  <si>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</si>
  <si>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</si>
  <si>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</si>
  <si>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</si>
  <si>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</si>
  <si>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</si>
  <si>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</si>
  <si>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</si>
  <si>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</si>
  <si>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</si>
  <si>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</si>
  <si>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</si>
  <si>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</si>
  <si>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</si>
  <si>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</si>
  <si>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</si>
  <si>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</si>
  <si>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</si>
  <si>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</si>
  <si>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</si>
  <si>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</si>
  <si>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</si>
  <si>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</si>
  <si>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</si>
  <si>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</si>
  <si>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</si>
  <si>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</si>
  <si>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</si>
  <si>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</si>
  <si>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</si>
  <si>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</si>
  <si>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</si>
  <si>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</si>
  <si>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</si>
  <si>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</si>
  <si>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</si>
  <si>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</si>
  <si>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</si>
  <si>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</si>
  <si>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</si>
  <si>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</si>
  <si>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</si>
  <si>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</si>
  <si>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</si>
  <si>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</si>
  <si>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</si>
  <si>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</si>
  <si>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</si>
  <si>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</si>
  <si>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</si>
  <si>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</si>
  <si>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</si>
  <si>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</si>
  <si>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</si>
  <si>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</si>
  <si>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</si>
  <si>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</si>
  <si>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</si>
  <si>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</si>
  <si>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</si>
  <si>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</si>
  <si>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</si>
  <si>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</si>
  <si>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</si>
  <si>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</si>
  <si>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</si>
  <si>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</si>
  <si>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</si>
  <si>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</si>
  <si>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</si>
  <si>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</si>
  <si>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</si>
  <si>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</si>
  <si>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</si>
  <si>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</si>
  <si>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</si>
  <si>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</si>
  <si>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</si>
  <si>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</si>
  <si>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</si>
  <si>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</si>
  <si>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</si>
  <si>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</si>
  <si>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</si>
  <si>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</si>
  <si>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</si>
  <si>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</si>
  <si>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</si>
  <si>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</si>
  <si>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</si>
  <si>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</si>
  <si>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</si>
  <si>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</si>
  <si>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</si>
  <si>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</si>
  <si>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</si>
  <si>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</si>
  <si>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</si>
  <si>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</si>
  <si>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</si>
  <si>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</si>
  <si>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</si>
  <si>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</si>
  <si>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</si>
  <si>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</si>
  <si>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</si>
  <si>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</si>
  <si>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</si>
  <si>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</si>
  <si>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</si>
  <si>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</si>
  <si>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</si>
  <si>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</si>
  <si>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</si>
  <si>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</si>
  <si>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</si>
  <si>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</si>
  <si>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</si>
  <si>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</si>
  <si>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</si>
  <si>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</si>
  <si>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</si>
  <si>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</si>
  <si>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</si>
  <si>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</si>
  <si>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</si>
  <si>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</si>
  <si>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</si>
  <si>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</si>
  <si>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</si>
  <si>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</si>
  <si>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</si>
  <si>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</si>
  <si>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</si>
  <si>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</si>
  <si>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</si>
  <si>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</si>
  <si>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</si>
  <si>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</si>
  <si>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</si>
  <si>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</si>
  <si>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</si>
  <si>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</si>
  <si>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</si>
  <si>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</si>
  <si>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</si>
  <si>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</si>
  <si>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</si>
  <si>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</si>
  <si>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</si>
  <si>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</si>
  <si>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</si>
  <si>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</si>
  <si>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</si>
  <si>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</si>
  <si>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</si>
  <si>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</si>
  <si>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</si>
  <si>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</si>
  <si>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</si>
  <si>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</si>
  <si>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</si>
  <si>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</si>
  <si>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</si>
  <si>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</si>
  <si>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</si>
  <si>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</si>
  <si>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</si>
  <si>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</si>
  <si>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</si>
  <si>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</si>
  <si>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</si>
  <si>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</si>
  <si>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</si>
  <si>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</si>
  <si>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</si>
  <si>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</si>
  <si>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</si>
  <si>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</si>
  <si>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</si>
  <si>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</si>
  <si>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</si>
  <si>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</si>
  <si>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</si>
  <si>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</si>
  <si>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</si>
  <si>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</si>
  <si>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</si>
  <si>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</si>
  <si>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</si>
  <si>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</si>
  <si>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</si>
  <si>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</si>
  <si>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</si>
  <si>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</si>
  <si>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</si>
  <si>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</si>
  <si>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</si>
  <si>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</si>
  <si>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</si>
  <si>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</si>
  <si>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</si>
  <si>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</si>
  <si>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</si>
  <si>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</si>
  <si>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</si>
  <si>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</si>
  <si>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</si>
  <si>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</si>
  <si>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</si>
  <si>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</si>
  <si>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</si>
  <si>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</si>
  <si>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</si>
  <si>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</si>
  <si>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</si>
  <si>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</si>
  <si>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</si>
  <si>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</si>
  <si>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</si>
  <si>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</si>
  <si>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</si>
  <si>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</si>
  <si>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</si>
  <si>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</si>
  <si>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</si>
  <si>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</si>
  <si>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</si>
  <si>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</si>
  <si>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</si>
  <si>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</si>
  <si>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</si>
  <si>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</si>
  <si>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</si>
  <si>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</si>
  <si>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</si>
  <si>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</si>
  <si>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</si>
  <si>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</si>
  <si>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</si>
  <si>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</si>
  <si>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</si>
  <si>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</si>
  <si>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</si>
  <si>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</si>
  <si>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</si>
  <si>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</si>
  <si>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</si>
  <si>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</si>
  <si>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</si>
  <si>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</si>
  <si>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</si>
  <si>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</si>
  <si>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</si>
  <si>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</si>
  <si>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</si>
  <si>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</si>
  <si>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</si>
  <si>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</si>
  <si>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</si>
  <si>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</si>
  <si>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</si>
  <si>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</si>
  <si>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</si>
  <si>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</si>
  <si>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</si>
  <si>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</si>
  <si>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</si>
  <si>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</si>
  <si>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</si>
  <si>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</si>
  <si>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</si>
  <si>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</si>
  <si>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</si>
  <si>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</si>
  <si>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</si>
  <si>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</si>
  <si>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</si>
  <si>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</si>
  <si>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</si>
  <si>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</si>
  <si>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</si>
  <si>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</si>
  <si>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</si>
  <si>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</si>
  <si>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</si>
  <si>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</si>
  <si>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</si>
  <si>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</si>
  <si>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</si>
  <si>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</si>
  <si>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</si>
  <si>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</si>
  <si>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</si>
  <si>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</si>
  <si>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</si>
  <si>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</si>
  <si>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</si>
  <si>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</si>
  <si>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</si>
  <si>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</si>
  <si>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</si>
  <si>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</si>
  <si>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</si>
  <si>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</si>
  <si>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</si>
  <si>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</si>
  <si>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</si>
  <si>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</si>
  <si>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</si>
  <si>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</si>
  <si>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</si>
  <si>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</si>
  <si>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</si>
  <si>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</si>
  <si>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</si>
  <si>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</si>
  <si>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</si>
  <si>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</si>
  <si>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</si>
  <si>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</si>
  <si>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</si>
  <si>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</si>
  <si>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</si>
  <si>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</si>
  <si>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</si>
  <si>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</si>
  <si>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</si>
  <si>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</si>
  <si>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</si>
  <si>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</si>
  <si>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</si>
  <si>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</si>
  <si>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</si>
  <si>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</si>
  <si>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</si>
  <si>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</si>
  <si>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</si>
  <si>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</si>
  <si>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</si>
  <si>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</si>
  <si>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</si>
  <si>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</si>
  <si>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</si>
  <si>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</si>
  <si>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</si>
  <si>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</si>
  <si>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</si>
  <si>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</si>
  <si>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</si>
  <si>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</si>
  <si>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</si>
  <si>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</si>
  <si>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</si>
  <si>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</si>
  <si>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</si>
  <si>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</si>
  <si>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</si>
  <si>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</si>
  <si>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</si>
  <si>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</si>
  <si>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</si>
  <si>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</si>
  <si>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</si>
  <si>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</si>
  <si>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</si>
  <si>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</si>
  <si>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</si>
  <si>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</si>
  <si>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</si>
  <si>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</si>
  <si>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</si>
  <si>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</si>
  <si>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</si>
  <si>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</si>
  <si>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</si>
  <si>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</si>
  <si>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</si>
  <si>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</si>
  <si>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</si>
  <si>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</si>
  <si>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</si>
  <si>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</si>
  <si>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</si>
  <si>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</si>
  <si>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</si>
  <si>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</si>
  <si>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</si>
  <si>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</si>
  <si>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</si>
  <si>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</si>
  <si>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</si>
  <si>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</si>
  <si>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</si>
  <si>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</si>
  <si>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</si>
  <si>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</si>
  <si>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</si>
  <si>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</si>
  <si>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</si>
  <si>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</si>
  <si>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</si>
  <si>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</si>
  <si>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</si>
  <si>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</si>
  <si>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</si>
  <si>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</si>
  <si>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</si>
  <si>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</si>
  <si>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</si>
  <si>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</si>
  <si>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</si>
  <si>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</si>
  <si>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</si>
  <si>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</si>
  <si>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</si>
  <si>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</si>
  <si>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</si>
  <si>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</si>
  <si>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</si>
  <si>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</si>
  <si>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</si>
  <si>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</si>
  <si>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</si>
  <si>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</si>
  <si>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</si>
  <si>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</si>
  <si>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</si>
  <si>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</si>
  <si>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</si>
  <si>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</si>
  <si>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</si>
  <si>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</si>
  <si>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</si>
  <si>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</si>
  <si>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</si>
  <si>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</si>
  <si>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</si>
  <si>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</si>
  <si>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</si>
  <si>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</si>
  <si>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</si>
  <si>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</si>
  <si>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</si>
  <si>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</si>
  <si>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</si>
  <si>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</si>
  <si>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</si>
  <si>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</si>
  <si>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</si>
  <si>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</si>
  <si>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</si>
  <si>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</si>
  <si>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</si>
  <si>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</si>
  <si>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</si>
  <si>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</si>
  <si>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</si>
  <si>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</si>
  <si>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</si>
  <si>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</si>
  <si>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</si>
  <si>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</si>
  <si>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</si>
  <si>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</si>
  <si>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</si>
  <si>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</si>
  <si>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</si>
  <si>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</si>
  <si>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</si>
  <si>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</si>
  <si>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</si>
  <si>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</si>
  <si>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</si>
  <si>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</si>
  <si>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</si>
  <si>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</si>
  <si>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</si>
  <si>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</si>
  <si>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</si>
  <si>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</si>
  <si>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</si>
  <si>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</si>
  <si>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</si>
  <si>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</si>
  <si>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</si>
  <si>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</si>
  <si>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</si>
  <si>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</si>
  <si>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</si>
  <si>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</si>
  <si>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</si>
  <si>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</si>
  <si>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</si>
  <si>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</si>
  <si>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</si>
  <si>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</si>
  <si>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</si>
  <si>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</si>
  <si>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</si>
  <si>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</si>
  <si>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</si>
  <si>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</si>
  <si>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</si>
  <si>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</si>
  <si>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</si>
  <si>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</si>
  <si>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</si>
  <si>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</si>
  <si>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</si>
  <si>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</si>
  <si>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</si>
  <si>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</si>
  <si>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</si>
  <si>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</si>
  <si>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</si>
  <si>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</si>
  <si>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</si>
  <si>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</si>
  <si>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</si>
  <si>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</si>
  <si>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</si>
  <si>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</si>
  <si>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</si>
  <si>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</si>
  <si>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</si>
  <si>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</si>
  <si>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</si>
  <si>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</si>
  <si>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</si>
  <si>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</si>
  <si>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</si>
  <si>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</si>
  <si>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</si>
  <si>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</si>
  <si>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</si>
  <si>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</si>
  <si>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</si>
  <si>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</si>
  <si>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</si>
  <si>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</si>
  <si>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</si>
  <si>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</si>
  <si>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</si>
  <si>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</si>
  <si>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</si>
  <si>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</si>
  <si>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</si>
  <si>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</si>
  <si>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</si>
  <si>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</si>
  <si>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</si>
  <si>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</si>
  <si>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</si>
  <si>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</si>
  <si>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</si>
  <si>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</si>
  <si>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</si>
  <si>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</si>
  <si>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</si>
  <si>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</si>
  <si>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</si>
  <si>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</si>
  <si>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</si>
  <si>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</si>
  <si>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</si>
  <si>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</si>
  <si>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</si>
  <si>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</si>
  <si>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</si>
  <si>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</si>
  <si>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</si>
  <si>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</si>
  <si>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</si>
  <si>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</si>
  <si>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</si>
  <si>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</si>
  <si>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</si>
  <si>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</si>
  <si>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</si>
  <si>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</si>
  <si>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</si>
  <si>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</si>
  <si>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</si>
  <si>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</si>
  <si>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</si>
  <si>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</si>
  <si>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</si>
  <si>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</si>
  <si>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</si>
  <si>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</si>
  <si>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</si>
  <si>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</si>
  <si>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</si>
  <si>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</si>
  <si>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</si>
  <si>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</si>
  <si>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</si>
  <si>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</si>
  <si>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</si>
  <si>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</si>
  <si>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</si>
  <si>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</si>
  <si>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</si>
  <si>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</si>
  <si>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</si>
  <si>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</si>
  <si>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</si>
  <si>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</si>
  <si>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</si>
  <si>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</si>
  <si>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</si>
  <si>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</si>
  <si>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</si>
  <si>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</si>
  <si>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</si>
  <si>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</si>
  <si>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</si>
  <si>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</si>
  <si>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</si>
  <si>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</si>
  <si>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</si>
  <si>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</si>
  <si>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</si>
  <si>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</si>
  <si>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</si>
  <si>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</si>
  <si>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</si>
  <si>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</si>
  <si>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</si>
  <si>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</si>
  <si>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</si>
  <si>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</si>
  <si>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</si>
  <si>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</si>
  <si>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</si>
  <si>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</si>
  <si>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</si>
  <si>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</si>
  <si>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</si>
  <si>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</si>
  <si>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</si>
  <si>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</si>
  <si>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</si>
  <si>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</si>
  <si>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</si>
  <si>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</si>
  <si>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</si>
  <si>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</si>
  <si>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</si>
  <si>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</si>
  <si>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</si>
  <si>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</si>
  <si>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</si>
  <si>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</si>
  <si>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</si>
  <si>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</si>
  <si>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</si>
  <si>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</si>
  <si>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</si>
  <si>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</si>
  <si>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</si>
  <si>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</si>
  <si>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</si>
  <si>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</si>
  <si>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</si>
  <si>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</si>
  <si>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</si>
  <si>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</si>
  <si>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</si>
  <si>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</si>
  <si>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</si>
  <si>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</si>
  <si>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</si>
  <si>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</si>
  <si>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</si>
  <si>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</si>
  <si>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</si>
  <si>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</si>
  <si>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</si>
  <si>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</si>
  <si>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</si>
  <si>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</si>
  <si>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</si>
  <si>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</si>
  <si>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</si>
  <si>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</si>
  <si>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</si>
  <si>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</si>
  <si>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</si>
  <si>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</si>
  <si>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</si>
  <si>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</si>
  <si>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</si>
  <si>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</si>
  <si>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</si>
  <si>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</si>
  <si>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</si>
  <si>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</si>
  <si>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</si>
  <si>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</si>
  <si>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</si>
  <si>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</si>
  <si>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</si>
  <si>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</si>
  <si>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</si>
  <si>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</si>
  <si>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</si>
  <si>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</si>
  <si>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</si>
  <si>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</si>
  <si>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</si>
  <si>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</si>
  <si>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</si>
  <si>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</si>
  <si>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</si>
  <si>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</si>
  <si>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</si>
  <si>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</si>
  <si>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</si>
  <si>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</si>
  <si>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</si>
  <si>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</si>
  <si>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</si>
  <si>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</si>
  <si>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</si>
  <si>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</si>
  <si>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</si>
  <si>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</si>
  <si>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</si>
  <si>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</si>
  <si>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</si>
  <si>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</si>
  <si>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</si>
  <si>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</si>
  <si>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</si>
  <si>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</si>
  <si>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</si>
  <si>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</si>
  <si>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</si>
  <si>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</si>
  <si>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</si>
  <si>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</si>
  <si>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</si>
  <si>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</si>
  <si>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</si>
  <si>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</si>
  <si>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</si>
  <si>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</si>
  <si>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</si>
  <si>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</si>
  <si>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</si>
  <si>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</si>
  <si>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</si>
  <si>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</si>
  <si>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</si>
  <si>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</si>
  <si>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</si>
  <si>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</si>
  <si>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</si>
  <si>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</si>
  <si>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</si>
  <si>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</si>
  <si>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</si>
  <si>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</si>
  <si>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</si>
  <si>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</si>
  <si>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</si>
  <si>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</si>
  <si>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</si>
  <si>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</si>
  <si>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</si>
  <si>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</si>
  <si>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</si>
  <si>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</si>
  <si>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</si>
  <si>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</si>
  <si>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</si>
  <si>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</si>
  <si>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</si>
  <si>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</si>
  <si>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</si>
  <si>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</si>
  <si>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</si>
  <si>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</si>
  <si>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</si>
  <si>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</si>
  <si>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</si>
  <si>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</si>
  <si>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</si>
  <si>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</si>
  <si>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</si>
  <si>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</si>
  <si>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</si>
  <si>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</si>
  <si>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</si>
  <si>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</si>
  <si>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</si>
  <si>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</si>
  <si>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</si>
  <si>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</si>
  <si>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</si>
  <si>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</si>
  <si>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</si>
  <si>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</si>
  <si>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</si>
  <si>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</si>
  <si>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</si>
  <si>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</si>
  <si>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</si>
  <si>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</si>
  <si>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</si>
  <si>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</si>
  <si>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</si>
  <si>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</si>
  <si>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</si>
  <si>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</si>
  <si>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</si>
  <si>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</si>
  <si>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</si>
  <si>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</si>
  <si>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</si>
  <si>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</si>
  <si>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</si>
  <si>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</si>
  <si>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</si>
  <si>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</si>
  <si>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</si>
  <si>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</si>
  <si>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</si>
  <si>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</si>
  <si>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</si>
  <si>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</si>
  <si>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</si>
  <si>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</si>
  <si>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</si>
  <si>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</si>
  <si>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</si>
  <si>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</si>
  <si>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</si>
  <si>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</si>
  <si>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</si>
  <si>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</si>
  <si>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</si>
  <si>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</si>
  <si>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</si>
  <si>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</si>
  <si>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</si>
  <si>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</si>
  <si>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</si>
  <si>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</si>
  <si>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</si>
  <si>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</si>
  <si>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</si>
  <si>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</si>
  <si>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</si>
  <si>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</si>
  <si>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</si>
  <si>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</si>
  <si>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</si>
  <si>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</si>
  <si>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</si>
  <si>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</si>
  <si>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</si>
  <si>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</si>
  <si>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</si>
  <si>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</si>
  <si>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</si>
  <si>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</si>
  <si>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</si>
  <si>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</si>
  <si>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</si>
  <si>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</si>
  <si>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</si>
  <si>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</si>
  <si>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</si>
  <si>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</si>
  <si>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</si>
  <si>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</si>
  <si>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</si>
  <si>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</si>
  <si>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</si>
  <si>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</si>
  <si>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</si>
  <si>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</si>
  <si>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</si>
  <si>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</si>
  <si>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</si>
  <si>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</si>
  <si>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</si>
  <si>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</si>
  <si>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</si>
  <si>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</si>
  <si>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</si>
  <si>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</si>
  <si>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</si>
  <si>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</si>
  <si>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</si>
  <si>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</si>
  <si>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</si>
  <si>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</si>
  <si>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</si>
  <si>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</si>
  <si>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</si>
  <si>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</si>
  <si>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</si>
  <si>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</si>
  <si>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</si>
  <si>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</si>
  <si>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</si>
  <si>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</si>
  <si>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</si>
  <si>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</si>
  <si>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</si>
  <si>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</si>
  <si>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</si>
  <si>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</si>
  <si>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</si>
  <si>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</si>
  <si>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</si>
  <si>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</si>
  <si>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</si>
  <si>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</si>
  <si>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</si>
  <si>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</si>
  <si>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</si>
  <si>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</si>
  <si>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</si>
  <si>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</si>
  <si>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</si>
  <si>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</si>
  <si>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</si>
  <si>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</si>
  <si>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</si>
  <si>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</si>
  <si>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</si>
  <si>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</si>
  <si>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</si>
  <si>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</si>
  <si>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</si>
  <si>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</si>
  <si>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</si>
  <si>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</si>
  <si>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</si>
  <si>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</si>
  <si>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</si>
  <si>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</si>
  <si>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</si>
  <si>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</si>
  <si>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</si>
  <si>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</si>
  <si>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</si>
  <si>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</si>
  <si>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</si>
  <si>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</si>
  <si>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</si>
  <si>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</si>
  <si>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</si>
  <si>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</si>
  <si>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</si>
  <si>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</si>
  <si>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</si>
  <si>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</si>
  <si>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</si>
  <si>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</si>
  <si>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</si>
  <si>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</si>
  <si>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</si>
  <si>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</si>
  <si>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</si>
  <si>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</si>
  <si>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</si>
  <si>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</si>
  <si>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</si>
  <si>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</si>
  <si>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</si>
  <si>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</si>
  <si>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</si>
  <si>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</si>
  <si>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</si>
  <si>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</si>
  <si>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</si>
  <si>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</si>
  <si>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</si>
  <si>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</si>
  <si>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</si>
  <si>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</si>
  <si>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</si>
  <si>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</si>
  <si>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</si>
  <si>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</si>
  <si>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</si>
  <si>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</si>
  <si>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</si>
  <si>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</si>
  <si>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</si>
  <si>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</si>
  <si>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</si>
  <si>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</si>
  <si>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</si>
  <si>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</si>
  <si>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</si>
  <si>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</si>
  <si>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</si>
  <si>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</si>
  <si>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</si>
  <si>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</si>
  <si>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</si>
  <si>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</si>
  <si>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</si>
  <si>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</si>
  <si>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</si>
  <si>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</si>
  <si>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</si>
  <si>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</si>
  <si>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</si>
  <si>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</si>
  <si>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</si>
  <si>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</si>
  <si>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</si>
  <si>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</si>
  <si>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</si>
  <si>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</si>
  <si>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</si>
  <si>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</si>
  <si>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</si>
  <si>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</si>
  <si>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</si>
  <si>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</si>
  <si>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</si>
  <si>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</si>
  <si>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</si>
  <si>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</si>
  <si>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</si>
  <si>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</si>
  <si>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</si>
  <si>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</si>
  <si>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</si>
  <si>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</si>
  <si>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</si>
  <si>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</si>
  <si>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</si>
  <si>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</si>
  <si>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</si>
  <si>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</si>
  <si>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</si>
  <si>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</si>
  <si>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</si>
  <si>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</si>
  <si>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</si>
  <si>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</si>
  <si>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</si>
  <si>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</si>
  <si>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</si>
  <si>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</si>
  <si>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</si>
  <si>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</si>
  <si>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</si>
  <si>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</si>
  <si>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</si>
  <si>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</si>
  <si>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</si>
  <si>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</si>
  <si>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</si>
  <si>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</si>
  <si>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</si>
  <si>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</si>
  <si>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</si>
  <si>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</si>
  <si>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</si>
  <si>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</si>
  <si>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</si>
  <si>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</si>
  <si>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</si>
  <si>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</si>
  <si>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</si>
  <si>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</si>
  <si>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</si>
  <si>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</si>
  <si>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</si>
  <si>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</si>
  <si>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</si>
  <si>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</si>
  <si>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</si>
  <si>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</si>
  <si>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</si>
  <si>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</si>
  <si>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</si>
  <si>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</si>
  <si>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</si>
  <si>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</si>
  <si>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</si>
  <si>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</si>
  <si>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</si>
  <si>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</si>
  <si>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</si>
  <si>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</si>
  <si>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</si>
  <si>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</si>
  <si>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</si>
  <si>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</si>
  <si>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</si>
  <si>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</si>
  <si>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</si>
  <si>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</si>
  <si>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</si>
  <si>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</si>
  <si>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</si>
  <si>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</si>
  <si>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</si>
  <si>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</si>
  <si>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</si>
  <si>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</si>
  <si>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</si>
  <si>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</si>
  <si>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</si>
  <si>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</si>
  <si>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</si>
  <si>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</si>
  <si>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</si>
  <si>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</si>
  <si>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</si>
  <si>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</si>
  <si>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</si>
  <si>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</si>
  <si>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</si>
  <si>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</si>
  <si>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</si>
  <si>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</si>
  <si>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</si>
  <si>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</si>
  <si>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</si>
  <si>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</si>
  <si>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</si>
  <si>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</si>
  <si>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</si>
  <si>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</si>
  <si>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</si>
  <si>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</si>
  <si>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</si>
  <si>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</si>
  <si>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</si>
  <si>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</si>
  <si>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</si>
  <si>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</si>
  <si>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</si>
  <si>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</si>
  <si>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</si>
  <si>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</si>
  <si>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</si>
  <si>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</si>
  <si>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</si>
  <si>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</si>
  <si>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</si>
  <si>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</si>
  <si>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</si>
  <si>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</si>
  <si>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</si>
  <si>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</si>
  <si>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</si>
  <si>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</si>
  <si>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</si>
  <si>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</si>
  <si>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</si>
  <si>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</si>
  <si>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</si>
  <si>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</si>
  <si>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</si>
  <si>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</si>
  <si>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</si>
  <si>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</si>
  <si>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</si>
  <si>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</si>
  <si>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</si>
  <si>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</si>
  <si>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</si>
  <si>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</si>
  <si>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</si>
  <si>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</si>
  <si>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</si>
  <si>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</si>
  <si>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</si>
  <si>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</si>
  <si>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</si>
  <si>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</si>
  <si>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</si>
  <si>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</si>
  <si>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</si>
  <si>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</si>
  <si>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</si>
  <si>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</si>
  <si>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</si>
  <si>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</si>
  <si>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</si>
  <si>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</si>
  <si>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</si>
  <si>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</si>
  <si>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</si>
  <si>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</si>
  <si>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</si>
  <si>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</si>
  <si>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</si>
  <si>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</si>
  <si>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</si>
  <si>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</si>
  <si>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</si>
  <si>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</si>
  <si>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</si>
  <si>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</si>
  <si>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</si>
  <si>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</si>
  <si>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</si>
  <si>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</si>
  <si>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</si>
  <si>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</si>
  <si>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</si>
  <si>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</si>
  <si>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</si>
  <si>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</si>
  <si>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</si>
  <si>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</si>
  <si>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</si>
  <si>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</si>
  <si>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</si>
  <si>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</si>
  <si>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</si>
  <si>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</si>
  <si>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</si>
  <si>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</si>
  <si>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</si>
  <si>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</si>
  <si>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</si>
  <si>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</si>
  <si>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</si>
  <si>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</si>
  <si>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</si>
  <si>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</si>
  <si>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</si>
  <si>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</si>
  <si>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</si>
  <si>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</si>
  <si>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</si>
  <si>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</si>
  <si>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</si>
  <si>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</si>
  <si>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</si>
  <si>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</si>
  <si>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</si>
  <si>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</si>
  <si>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</si>
  <si>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</si>
  <si>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</si>
  <si>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</si>
  <si>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</si>
  <si>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</si>
  <si>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</si>
  <si>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</si>
  <si>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</si>
  <si>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</si>
  <si>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</si>
  <si>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</si>
  <si>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</si>
  <si>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</si>
  <si>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</si>
  <si>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</si>
  <si>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</si>
  <si>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</si>
  <si>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</si>
  <si>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</si>
  <si>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</si>
  <si>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</si>
  <si>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</si>
  <si>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</si>
  <si>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</si>
  <si>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</si>
  <si>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</si>
  <si>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</si>
  <si>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</si>
  <si>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</si>
  <si>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</si>
  <si>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</si>
  <si>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</si>
  <si>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</si>
  <si>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</si>
  <si>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</si>
  <si>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</si>
  <si>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</si>
  <si>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</si>
  <si>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</si>
  <si>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</si>
  <si>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</si>
  <si>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</si>
  <si>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</si>
  <si>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</si>
  <si>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</si>
  <si>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</si>
  <si>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</si>
  <si>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</si>
  <si>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</si>
  <si>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</si>
  <si>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</si>
  <si>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</si>
  <si>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</si>
  <si>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</si>
  <si>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</si>
  <si>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</si>
  <si>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</si>
  <si>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</si>
  <si>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</si>
  <si>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</si>
  <si>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</si>
  <si>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</si>
  <si>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</si>
  <si>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</si>
  <si>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</si>
  <si>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</si>
  <si>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</si>
  <si>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</si>
  <si>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</si>
  <si>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</si>
  <si>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</si>
  <si>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</si>
  <si>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</si>
  <si>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</si>
  <si>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</si>
  <si>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</si>
  <si>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</si>
  <si>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</si>
  <si>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</si>
  <si>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</si>
  <si>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</si>
  <si>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</si>
  <si>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</si>
  <si>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</si>
  <si>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</si>
  <si>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</si>
  <si>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</si>
  <si>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</si>
  <si>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</si>
  <si>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</si>
  <si>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</si>
  <si>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</si>
  <si>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</si>
  <si>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</si>
  <si>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</si>
  <si>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</si>
  <si>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</si>
  <si>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</si>
  <si>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</si>
  <si>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</si>
  <si>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</si>
  <si>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</si>
  <si>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</si>
  <si>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</si>
  <si>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</si>
  <si>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</si>
  <si>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</si>
  <si>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</si>
  <si>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</si>
  <si>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</si>
  <si>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</si>
  <si>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</si>
  <si>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</si>
  <si>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</si>
  <si>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</si>
  <si>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</si>
  <si>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</si>
  <si>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</si>
  <si>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</si>
  <si>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</si>
  <si>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</si>
  <si>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</si>
  <si>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</si>
  <si>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</si>
  <si>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</si>
  <si>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</si>
  <si>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</si>
  <si>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</si>
  <si>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</si>
  <si>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</si>
  <si>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</si>
  <si>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</si>
  <si>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</si>
  <si>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</si>
  <si>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</si>
  <si>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</si>
  <si>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</si>
  <si>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</si>
  <si>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</si>
  <si>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</si>
  <si>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</si>
  <si>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</si>
  <si>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</si>
  <si>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</si>
  <si>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</si>
  <si>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</si>
  <si>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</si>
  <si>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</si>
  <si>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</si>
  <si>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</si>
  <si>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</si>
  <si>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</si>
  <si>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</si>
  <si>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</si>
  <si>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</si>
  <si>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</si>
  <si>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</si>
  <si>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</si>
  <si>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</si>
  <si>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</si>
  <si>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</si>
  <si>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</si>
  <si>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</si>
  <si>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</si>
  <si>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</si>
  <si>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</si>
  <si>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</si>
  <si>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</si>
  <si>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</si>
  <si>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</si>
  <si>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</si>
  <si>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</si>
  <si>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</si>
  <si>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</si>
  <si>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</si>
  <si>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</si>
  <si>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</si>
  <si>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</si>
  <si>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</si>
  <si>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</si>
  <si>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</si>
  <si>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</si>
  <si>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</si>
  <si>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</si>
  <si>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</si>
  <si>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</si>
  <si>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</si>
  <si>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</si>
  <si>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</si>
  <si>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</si>
  <si>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</si>
  <si>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</si>
  <si>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</si>
  <si>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</si>
  <si>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</si>
  <si>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</si>
  <si>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</si>
  <si>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</si>
  <si>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</si>
  <si>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</si>
  <si>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</si>
  <si>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</si>
  <si>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</si>
  <si>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</si>
  <si>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</si>
  <si>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</si>
  <si>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</si>
  <si>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</si>
  <si>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</si>
  <si>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</si>
  <si>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</si>
  <si>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</si>
  <si>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</si>
  <si>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</si>
  <si>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</si>
  <si>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</si>
  <si>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</si>
  <si>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</si>
  <si>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</si>
  <si>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</si>
  <si>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</si>
  <si>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</si>
  <si>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</si>
  <si>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</si>
  <si>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</si>
  <si>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</si>
  <si>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</si>
  <si>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</si>
  <si>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</si>
  <si>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</si>
  <si>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</si>
  <si>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</si>
  <si>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</si>
  <si>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</si>
  <si>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</si>
  <si>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</si>
  <si>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</si>
  <si>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</si>
  <si>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</si>
  <si>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</si>
  <si>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</si>
  <si>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</si>
  <si>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</si>
  <si>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</si>
  <si>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</si>
  <si>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</si>
  <si>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</si>
  <si>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</si>
  <si>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</si>
  <si>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</si>
  <si>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</si>
  <si>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</si>
  <si>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</si>
  <si>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</si>
  <si>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</si>
  <si>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</si>
  <si>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</si>
  <si>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</si>
  <si>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</si>
  <si>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</si>
  <si>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</si>
  <si>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</si>
  <si>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</si>
  <si>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</si>
  <si>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</si>
  <si>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</si>
  <si>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</si>
  <si>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</si>
  <si>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</si>
  <si>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</si>
  <si>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</si>
  <si>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</si>
  <si>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</si>
  <si>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</si>
  <si>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</si>
  <si>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</si>
  <si>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</si>
  <si>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</si>
  <si>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</si>
  <si>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</si>
  <si>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</si>
  <si>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</si>
  <si>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</si>
  <si>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</si>
  <si>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</si>
  <si>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</si>
  <si>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</si>
  <si>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</si>
  <si>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</si>
  <si>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</si>
  <si>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</si>
  <si>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</si>
  <si>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</si>
  <si>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</si>
  <si>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</si>
  <si>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</si>
  <si>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</si>
  <si>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</si>
  <si>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</si>
  <si>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</si>
  <si>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</si>
  <si>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</si>
  <si>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</si>
  <si>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</si>
  <si>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</si>
  <si>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</si>
  <si>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</si>
  <si>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</si>
  <si>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</si>
  <si>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</si>
  <si>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</si>
  <si>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</si>
  <si>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</si>
  <si>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</si>
  <si>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</si>
  <si>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</si>
  <si>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</si>
  <si>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</si>
  <si>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</si>
  <si>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</si>
  <si>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</si>
  <si>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</si>
  <si>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</si>
  <si>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</si>
  <si>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</si>
  <si>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</si>
  <si>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</si>
  <si>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</si>
  <si>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</si>
  <si>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</si>
  <si>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</si>
  <si>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</si>
  <si>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</si>
  <si>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</si>
  <si>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</si>
  <si>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</si>
  <si>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</si>
  <si>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</si>
  <si>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</si>
  <si>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</si>
  <si>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</si>
  <si>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</si>
  <si>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</si>
  <si>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</si>
  <si>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</si>
  <si>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</si>
  <si>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</si>
  <si>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</si>
  <si>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</si>
  <si>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</si>
  <si>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</si>
  <si>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</si>
  <si>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</si>
  <si>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</si>
  <si>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</si>
  <si>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</si>
  <si>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</si>
  <si>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</si>
  <si>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</si>
  <si>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</si>
  <si>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</si>
  <si>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</si>
  <si>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</si>
  <si>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</si>
  <si>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</si>
  <si>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</si>
  <si>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</si>
  <si>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</si>
  <si>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</si>
  <si>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</si>
  <si>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</si>
  <si>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</si>
  <si>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</si>
  <si>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</si>
  <si>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</si>
  <si>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</si>
  <si>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</si>
  <si>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</si>
  <si>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</si>
  <si>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</si>
  <si>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</si>
  <si>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</si>
  <si>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</si>
  <si>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</si>
  <si>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</si>
  <si>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</si>
  <si>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</si>
  <si>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</si>
  <si>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</si>
  <si>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</si>
  <si>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</si>
  <si>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</si>
  <si>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</si>
  <si>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</si>
  <si>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</si>
  <si>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</si>
  <si>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</si>
  <si>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</si>
  <si>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</si>
  <si>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</si>
  <si>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</si>
  <si>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</si>
  <si>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</si>
  <si>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</si>
  <si>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</si>
  <si>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</si>
  <si>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</si>
  <si>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</si>
  <si>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</si>
  <si>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</si>
  <si>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</si>
  <si>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</si>
  <si>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</si>
  <si>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</si>
  <si>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</si>
  <si>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</si>
  <si>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</si>
  <si>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</si>
  <si>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</si>
  <si>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</si>
  <si>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</si>
  <si>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</si>
  <si>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</si>
  <si>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</si>
  <si>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</si>
  <si>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</si>
  <si>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</si>
  <si>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</si>
  <si>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</si>
  <si>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</si>
  <si>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</si>
  <si>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</si>
  <si>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</si>
  <si>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</si>
  <si>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</si>
  <si>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</si>
  <si>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</si>
  <si>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</si>
  <si>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</si>
  <si>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</si>
  <si>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</si>
  <si>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</si>
  <si>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</si>
  <si>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</si>
  <si>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</si>
  <si>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</si>
  <si>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</si>
  <si>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</si>
  <si>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</si>
  <si>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</si>
  <si>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</si>
  <si>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</si>
  <si>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</si>
  <si>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</si>
  <si>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</si>
  <si>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</si>
  <si>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</si>
  <si>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</si>
  <si>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</si>
  <si>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</si>
  <si>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</si>
  <si>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</si>
  <si>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</si>
  <si>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</si>
  <si>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</si>
  <si>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</si>
  <si>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</si>
  <si>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</si>
  <si>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</si>
  <si>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</si>
  <si>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</si>
  <si>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</si>
  <si>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</si>
  <si>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</si>
  <si>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</si>
  <si>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</si>
  <si>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</si>
  <si>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</si>
  <si>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</si>
  <si>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</si>
  <si>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</si>
  <si>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</si>
  <si>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</si>
  <si>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</si>
  <si>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</si>
  <si>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</si>
  <si>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</si>
  <si>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</si>
  <si>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</si>
  <si>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</si>
  <si>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</si>
  <si>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</si>
  <si>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</si>
  <si>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</si>
  <si>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</si>
  <si>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</si>
  <si>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</si>
  <si>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</si>
  <si>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</si>
  <si>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</si>
  <si>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</si>
  <si>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</si>
  <si>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</si>
  <si>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</si>
  <si>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</si>
  <si>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</si>
  <si>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</si>
  <si>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</si>
  <si>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</si>
  <si>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</si>
  <si>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</si>
  <si>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</si>
  <si>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</si>
  <si>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</si>
  <si>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</si>
  <si>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</si>
  <si>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</si>
  <si>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</si>
  <si>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</si>
  <si>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</si>
  <si>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</si>
  <si>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</si>
  <si>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</si>
  <si>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</si>
  <si>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</si>
  <si>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</si>
  <si>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</si>
  <si>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</si>
  <si>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</si>
  <si>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</si>
  <si>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</si>
  <si>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</si>
  <si>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</si>
  <si>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</si>
  <si>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</si>
  <si>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</si>
  <si>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</si>
  <si>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</si>
  <si>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</si>
  <si>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</si>
  <si>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</si>
  <si>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</si>
  <si>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</si>
  <si>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</si>
  <si>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</si>
  <si>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</si>
  <si>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</si>
  <si>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</si>
  <si>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</si>
  <si>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</si>
  <si>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</si>
  <si>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</si>
  <si>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</si>
  <si>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</si>
  <si>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</si>
  <si>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</si>
  <si>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</si>
  <si>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</si>
  <si>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</si>
  <si>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</si>
  <si>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</si>
  <si>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</si>
  <si>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</si>
  <si>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</si>
  <si>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</si>
  <si>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</si>
  <si>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</si>
  <si>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</si>
  <si>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</si>
  <si>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</si>
  <si>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</si>
  <si>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</si>
  <si>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</si>
  <si>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</si>
  <si>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</si>
  <si>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</si>
  <si>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</si>
  <si>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</si>
  <si>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</si>
  <si>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</si>
  <si>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</si>
  <si>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</si>
  <si>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</si>
  <si>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</si>
  <si>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</si>
  <si>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</si>
  <si>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</si>
  <si>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</si>
  <si>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</si>
  <si>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</si>
  <si>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</si>
  <si>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</si>
  <si>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</si>
  <si>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</si>
  <si>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</si>
  <si>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</si>
  <si>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</si>
  <si>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</si>
  <si>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</si>
  <si>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</si>
  <si>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</si>
  <si>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</si>
  <si>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</si>
  <si>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</si>
  <si>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</si>
  <si>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</si>
  <si>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</si>
  <si>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</si>
  <si>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</si>
  <si>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</si>
  <si>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</si>
  <si>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</si>
  <si>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</si>
  <si>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</si>
  <si>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</si>
  <si>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</si>
  <si>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</si>
  <si>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</si>
  <si>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</si>
  <si>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</si>
  <si>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</si>
  <si>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</si>
  <si>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</si>
  <si>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</si>
  <si>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</si>
  <si>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</si>
  <si>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</si>
  <si>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</si>
  <si>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</si>
  <si>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</si>
  <si>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</si>
  <si>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</si>
  <si>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</si>
  <si>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</si>
  <si>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</si>
  <si>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</si>
  <si>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</si>
  <si>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</si>
  <si>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</si>
  <si>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</si>
  <si>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</si>
  <si>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</si>
  <si>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</si>
  <si>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</si>
  <si>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</si>
  <si>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</si>
  <si>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</si>
  <si>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</si>
  <si>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</si>
  <si>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</si>
  <si>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</si>
  <si>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</si>
  <si>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</si>
  <si>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</si>
  <si>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</si>
  <si>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</si>
  <si>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</si>
  <si>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</si>
  <si>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</si>
  <si>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</si>
  <si>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</si>
  <si>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</si>
  <si>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</si>
  <si>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</si>
  <si>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</si>
  <si>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</si>
  <si>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</si>
  <si>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</si>
  <si>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</si>
  <si>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</si>
  <si>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</si>
  <si>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</si>
  <si>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</si>
  <si>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</si>
  <si>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</si>
  <si>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</si>
  <si>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</si>
  <si>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</si>
  <si>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</si>
  <si>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</si>
  <si>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</si>
  <si>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</si>
  <si>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</si>
  <si>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</si>
  <si>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</si>
  <si>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</si>
  <si>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</si>
  <si>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</si>
  <si>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</si>
  <si>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</si>
  <si>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</si>
  <si>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</si>
  <si>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</si>
  <si>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</si>
  <si>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</si>
  <si>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</si>
  <si>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</si>
  <si>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</si>
  <si>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</si>
  <si>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</si>
  <si>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</si>
  <si>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</si>
  <si>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</si>
  <si>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</si>
  <si>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</si>
  <si>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</si>
  <si>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</si>
  <si>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</si>
  <si>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</si>
  <si>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</si>
  <si>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</si>
  <si>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</si>
  <si>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</si>
  <si>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</si>
  <si>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</si>
  <si>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</si>
  <si>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</si>
  <si>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</si>
  <si>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</si>
  <si>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</si>
  <si>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</si>
  <si>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</si>
  <si>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</si>
  <si>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</si>
  <si>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</si>
  <si>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</si>
  <si>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</si>
  <si>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</si>
  <si>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</si>
  <si>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</si>
  <si>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</si>
  <si>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</si>
  <si>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</si>
  <si>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</si>
  <si>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</si>
  <si>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</si>
  <si>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</si>
  <si>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</si>
  <si>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</si>
  <si>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</si>
  <si>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</si>
  <si>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</si>
  <si>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</si>
  <si>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</si>
  <si>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</si>
  <si>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</si>
  <si>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</si>
  <si>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</si>
  <si>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</si>
  <si>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</si>
  <si>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</si>
  <si>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</si>
  <si>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</si>
  <si>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</si>
  <si>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</si>
  <si>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</si>
  <si>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</si>
  <si>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</si>
  <si>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</si>
  <si>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</si>
  <si>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</si>
  <si>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</si>
  <si>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</si>
  <si>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</si>
  <si>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</si>
  <si>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</si>
  <si>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</si>
  <si>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</si>
  <si>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</si>
  <si>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</si>
  <si>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</si>
  <si>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</si>
  <si>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</si>
  <si>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</si>
  <si>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</si>
  <si>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</si>
  <si>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</si>
  <si>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</si>
  <si>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</si>
  <si>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</si>
  <si>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</si>
  <si>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</si>
  <si>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</si>
  <si>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</si>
  <si>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</si>
  <si>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</si>
  <si>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</si>
  <si>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</si>
  <si>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</si>
  <si>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</si>
  <si>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</si>
  <si>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</si>
  <si>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</si>
  <si>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</si>
  <si>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</si>
  <si>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</si>
  <si>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</si>
  <si>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</si>
  <si>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</si>
  <si>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</si>
  <si>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</si>
  <si>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</si>
  <si>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</si>
  <si>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</si>
  <si>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</si>
  <si>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</si>
  <si>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</si>
  <si>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</si>
  <si>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</si>
  <si>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</si>
  <si>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</si>
  <si>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</si>
  <si>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</si>
  <si>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</si>
  <si>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</si>
  <si>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</si>
  <si>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</si>
  <si>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</si>
  <si>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</si>
  <si>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</si>
  <si>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</si>
  <si>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</si>
  <si>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</si>
  <si>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</si>
  <si>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</si>
  <si>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</si>
  <si>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</si>
  <si>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</si>
  <si>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</si>
  <si>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</si>
  <si>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</si>
  <si>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</si>
  <si>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</si>
  <si>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</si>
  <si>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</si>
  <si>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</si>
  <si>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</si>
  <si>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</si>
  <si>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</si>
  <si>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</si>
  <si>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</si>
  <si>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</si>
  <si>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</si>
  <si>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</si>
  <si>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</si>
  <si>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</si>
  <si>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</si>
  <si>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</si>
  <si>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</si>
  <si>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</si>
  <si>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</si>
  <si>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</si>
  <si>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</si>
  <si>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</si>
  <si>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</si>
  <si>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</si>
  <si>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</si>
  <si>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</si>
  <si>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</si>
  <si>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</si>
  <si>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</si>
  <si>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</si>
  <si>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</si>
  <si>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</si>
  <si>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</si>
  <si>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</si>
  <si>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</si>
  <si>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</si>
  <si>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</si>
  <si>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</si>
  <si>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</si>
  <si>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</si>
  <si>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</si>
  <si>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</si>
  <si>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</si>
  <si>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</si>
  <si>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</si>
  <si>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</si>
  <si>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</si>
  <si>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</si>
  <si>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</si>
  <si>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</si>
  <si>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</si>
  <si>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</si>
  <si>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</si>
  <si>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</si>
  <si>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</si>
  <si>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</si>
  <si>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</si>
  <si>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</si>
  <si>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</si>
  <si>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</si>
  <si>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</si>
  <si>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</si>
  <si>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</si>
  <si>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</si>
  <si>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</si>
  <si>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</si>
  <si>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</si>
  <si>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</si>
  <si>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</si>
  <si>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</si>
  <si>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</si>
  <si>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</si>
  <si>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</si>
  <si>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</si>
  <si>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</si>
  <si>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</si>
  <si>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</si>
  <si>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</si>
  <si>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</si>
  <si>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</si>
  <si>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</si>
  <si>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</si>
  <si>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</si>
  <si>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</si>
  <si>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</si>
  <si>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</si>
  <si>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</si>
  <si>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</si>
  <si>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</si>
  <si>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</si>
  <si>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</si>
  <si>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</si>
  <si>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</si>
  <si>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</si>
  <si>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</si>
  <si>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</si>
  <si>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</si>
  <si>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</si>
  <si>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</si>
  <si>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</si>
  <si>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</si>
  <si>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</si>
  <si>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</si>
  <si>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</si>
  <si>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</si>
  <si>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</si>
  <si>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</si>
  <si>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</si>
  <si>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</si>
  <si>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</si>
  <si>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</si>
  <si>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</si>
  <si>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</si>
  <si>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</si>
  <si>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</si>
  <si>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</si>
  <si>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</si>
  <si>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</si>
  <si>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</si>
  <si>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</si>
  <si>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</si>
  <si>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</si>
  <si>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</si>
  <si>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</si>
  <si>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</si>
  <si>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</si>
  <si>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</si>
  <si>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</si>
  <si>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</si>
  <si>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</si>
  <si>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</si>
  <si>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</si>
  <si>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</si>
  <si>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</si>
  <si>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</si>
  <si>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</si>
  <si>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</si>
  <si>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</si>
  <si>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</si>
  <si>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</si>
  <si>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</si>
  <si>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</si>
  <si>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</si>
  <si>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</si>
  <si>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</si>
  <si>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</si>
  <si>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</si>
  <si>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</si>
  <si>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</si>
  <si>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</si>
  <si>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</si>
  <si>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</si>
  <si>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</si>
  <si>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</si>
  <si>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</si>
  <si>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</si>
  <si>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</si>
  <si>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</si>
  <si>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</si>
  <si>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</si>
  <si>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</si>
  <si>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</si>
  <si>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</si>
  <si>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</si>
  <si>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</si>
  <si>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</si>
  <si>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</si>
  <si>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</si>
  <si>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</si>
  <si>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</si>
  <si>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</si>
  <si>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</si>
  <si>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</si>
  <si>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</si>
  <si>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</si>
  <si>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</si>
  <si>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</si>
  <si>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</si>
  <si>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</si>
  <si>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</si>
  <si>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</si>
  <si>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</si>
  <si>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</si>
  <si>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</si>
  <si>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</si>
  <si>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</si>
  <si>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</si>
  <si>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</si>
  <si>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</si>
  <si>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</si>
  <si>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</si>
  <si>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</si>
  <si>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</si>
  <si>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</si>
  <si>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</si>
  <si>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</si>
  <si>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</si>
  <si>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</si>
  <si>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</si>
  <si>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</si>
  <si>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</si>
  <si>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</si>
  <si>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</si>
  <si>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</si>
  <si>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</si>
  <si>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</si>
  <si>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</si>
  <si>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</si>
  <si>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</si>
  <si>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</si>
  <si>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</si>
  <si>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</si>
  <si>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</si>
  <si>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</si>
  <si>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</si>
  <si>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</si>
  <si>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</si>
  <si>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</si>
  <si>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</si>
  <si>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</si>
  <si>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</si>
  <si>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</si>
  <si>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</si>
  <si>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</si>
  <si>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</si>
  <si>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</si>
  <si>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</si>
  <si>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</si>
  <si>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</si>
  <si>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</si>
  <si>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</si>
  <si>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</si>
  <si>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</si>
  <si>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</si>
  <si>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</si>
  <si>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</si>
  <si>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</si>
  <si>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</si>
  <si>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</si>
  <si>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</si>
  <si>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</si>
  <si>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</si>
  <si>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</si>
  <si>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</si>
  <si>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</si>
  <si>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</si>
  <si>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</si>
  <si>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</si>
  <si>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</si>
  <si>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</si>
  <si>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</si>
  <si>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</si>
  <si>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</si>
  <si>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</si>
  <si>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</si>
  <si>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</si>
  <si>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</si>
  <si>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</si>
  <si>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</si>
  <si>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</si>
  <si>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</si>
  <si>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</si>
  <si>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</si>
  <si>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</si>
  <si>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</si>
  <si>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</si>
  <si>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</si>
  <si>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</si>
  <si>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</si>
  <si>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</si>
  <si>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</si>
  <si>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</si>
  <si>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</si>
  <si>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</si>
  <si>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</si>
  <si>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</si>
  <si>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</si>
  <si>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</si>
  <si>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</si>
  <si>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</si>
  <si>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</si>
  <si>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</si>
  <si>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</si>
  <si>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</si>
  <si>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</si>
  <si>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</si>
  <si>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</si>
  <si>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</si>
  <si>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</si>
  <si>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</si>
  <si>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</si>
  <si>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</si>
  <si>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</si>
  <si>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</si>
  <si>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</si>
  <si>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</si>
  <si>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</si>
  <si>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</si>
  <si>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</si>
  <si>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</si>
  <si>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</si>
  <si>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</si>
  <si>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</si>
  <si>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</si>
  <si>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</si>
  <si>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</si>
  <si>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</si>
  <si>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</si>
  <si>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</si>
  <si>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</si>
  <si>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</si>
  <si>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</si>
  <si>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</si>
  <si>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</si>
  <si>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</si>
  <si>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</si>
  <si>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</si>
  <si>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</si>
  <si>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</si>
  <si>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</si>
  <si>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</si>
  <si>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</si>
  <si>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</si>
  <si>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</si>
  <si>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</si>
  <si>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</si>
  <si>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</si>
  <si>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</si>
  <si>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</si>
  <si>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</si>
  <si>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</si>
  <si>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</si>
  <si>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</si>
  <si>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</si>
  <si>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</si>
  <si>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</si>
  <si>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</si>
  <si>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</si>
  <si>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</si>
  <si>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</si>
  <si>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</si>
  <si>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</si>
  <si>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</si>
  <si>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</si>
  <si>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</si>
  <si>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</si>
  <si>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</si>
  <si>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</si>
  <si>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</si>
  <si>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</si>
  <si>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</si>
  <si>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</si>
  <si>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</si>
  <si>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</si>
  <si>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</si>
  <si>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</si>
  <si>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</si>
  <si>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</si>
  <si>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</si>
  <si>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</si>
  <si>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</si>
  <si>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</si>
  <si>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</si>
  <si>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</si>
  <si>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</si>
  <si>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</si>
  <si>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</si>
  <si>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</si>
  <si>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</si>
  <si>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</si>
  <si>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</si>
  <si>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</si>
  <si>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</si>
  <si>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</si>
  <si>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</si>
  <si>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</si>
  <si>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</si>
  <si>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</si>
  <si>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</si>
  <si>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</si>
  <si>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</si>
  <si>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</si>
  <si>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</si>
  <si>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</si>
  <si>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</si>
  <si>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</si>
  <si>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</si>
  <si>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</si>
  <si>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</si>
  <si>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</si>
  <si>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</si>
  <si>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</si>
  <si>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</si>
  <si>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</si>
  <si>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</si>
  <si>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</si>
  <si>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</si>
  <si>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</si>
  <si>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</si>
  <si>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</si>
  <si>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</si>
  <si>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</si>
  <si>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</si>
  <si>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</si>
  <si>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</si>
  <si>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</si>
  <si>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</si>
  <si>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</si>
  <si>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</si>
  <si>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</si>
  <si>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</si>
  <si>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</si>
  <si>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</si>
  <si>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</si>
  <si>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</si>
  <si>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</si>
  <si>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</si>
  <si>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</si>
  <si>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</si>
  <si>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</si>
  <si>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</si>
  <si>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</si>
  <si>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</si>
  <si>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</si>
  <si>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</si>
  <si>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</si>
  <si>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</si>
  <si>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</si>
  <si>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</si>
  <si>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</si>
  <si>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</si>
  <si>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</si>
  <si>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</si>
  <si>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</si>
  <si>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</si>
  <si>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</si>
  <si>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</si>
  <si>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</si>
  <si>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</si>
  <si>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</si>
  <si>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</si>
  <si>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</si>
  <si>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</si>
  <si>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</si>
  <si>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</si>
  <si>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</si>
  <si>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</si>
  <si>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</si>
  <si>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</si>
  <si>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</si>
  <si>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</si>
  <si>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</si>
  <si>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</si>
  <si>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</si>
  <si>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</si>
  <si>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</si>
  <si>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</si>
  <si>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</si>
  <si>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</si>
  <si>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</si>
  <si>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</si>
  <si>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</si>
  <si>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</si>
  <si>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</si>
  <si>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</si>
  <si>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</si>
  <si>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</si>
  <si>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</si>
  <si>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</si>
  <si>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</si>
  <si>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</si>
  <si>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</si>
  <si>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</si>
  <si>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</si>
  <si>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</si>
  <si>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</si>
  <si>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</si>
  <si>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</si>
  <si>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</si>
  <si>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</si>
  <si>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</si>
  <si>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</si>
  <si>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</si>
  <si>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</si>
  <si>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</si>
  <si>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</si>
  <si>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</si>
  <si>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</si>
  <si>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</si>
  <si>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</si>
  <si>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</si>
  <si>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</si>
  <si>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</si>
  <si>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</si>
  <si>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</si>
  <si>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</si>
  <si>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</si>
  <si>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</si>
  <si>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</si>
  <si>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</si>
  <si>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</si>
  <si>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</si>
  <si>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</si>
  <si>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</si>
  <si>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</si>
  <si>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</si>
  <si>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</si>
  <si>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</si>
  <si>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</si>
  <si>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</si>
  <si>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</si>
  <si>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</si>
  <si>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</si>
  <si>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</si>
  <si>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</si>
  <si>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</si>
  <si>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</si>
  <si>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</si>
  <si>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</si>
  <si>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</si>
  <si>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</si>
  <si>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</si>
  <si>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</si>
  <si>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</si>
  <si>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</si>
  <si>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</si>
  <si>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</si>
  <si>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</si>
  <si>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</si>
  <si>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</si>
  <si>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</si>
  <si>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</si>
  <si>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</si>
  <si>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</si>
  <si>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</si>
  <si>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</si>
  <si>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</si>
  <si>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</si>
  <si>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</si>
  <si>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</si>
  <si>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</si>
  <si>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</si>
  <si>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</si>
  <si>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</si>
  <si>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</si>
  <si>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</si>
  <si>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</si>
  <si>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</si>
  <si>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</si>
  <si>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</si>
  <si>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</si>
  <si>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</si>
  <si>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</si>
  <si>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</si>
  <si>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</si>
  <si>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</si>
  <si>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</si>
  <si>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</si>
  <si>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</si>
  <si>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</si>
  <si>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</si>
  <si>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</si>
  <si>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</si>
  <si>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</si>
  <si>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</si>
  <si>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</si>
  <si>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</si>
  <si>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</si>
  <si>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</si>
  <si>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</si>
  <si>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</si>
  <si>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</si>
  <si>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</si>
  <si>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</si>
  <si>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</si>
  <si>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</si>
  <si>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</si>
  <si>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</si>
  <si>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</si>
  <si>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</si>
  <si>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</si>
  <si>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</si>
  <si>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</si>
  <si>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</si>
  <si>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</si>
  <si>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</si>
  <si>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</si>
  <si>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</si>
  <si>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</si>
  <si>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</si>
  <si>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</si>
  <si>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</si>
  <si>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</si>
  <si>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</si>
  <si>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</si>
  <si>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</si>
  <si>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</si>
  <si>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</si>
  <si>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</si>
  <si>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</si>
  <si>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</si>
  <si>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</si>
  <si>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</si>
  <si>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</si>
  <si>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</si>
  <si>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</si>
  <si>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</si>
  <si>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</si>
  <si>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</si>
  <si>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</si>
  <si>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</si>
  <si>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</si>
  <si>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</si>
  <si>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</si>
  <si>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</si>
  <si>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</si>
  <si>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</si>
  <si>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</si>
  <si>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</si>
  <si>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</si>
  <si>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</si>
  <si>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</si>
  <si>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</si>
  <si>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</si>
  <si>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</si>
  <si>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</si>
  <si>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</si>
  <si>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</si>
  <si>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</si>
  <si>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</si>
  <si>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</si>
  <si>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</si>
  <si>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</si>
  <si>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</si>
  <si>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</si>
  <si>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</si>
  <si>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</si>
  <si>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</si>
  <si>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</si>
  <si>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</si>
  <si>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</si>
  <si>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</si>
  <si>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</si>
  <si>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</si>
  <si>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</si>
  <si>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</si>
  <si>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</si>
  <si>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</si>
  <si>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</si>
  <si>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</si>
  <si>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</si>
  <si>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</si>
  <si>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</si>
  <si>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</si>
  <si>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</si>
  <si>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</si>
  <si>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</si>
  <si>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</si>
  <si>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</si>
  <si>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</si>
  <si>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</si>
  <si>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</si>
  <si>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</si>
  <si>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</si>
  <si>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</si>
  <si>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</si>
  <si>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</si>
  <si>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</si>
  <si>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</si>
  <si>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</si>
  <si>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</si>
  <si>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</si>
  <si>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</si>
  <si>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</si>
  <si>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</si>
  <si>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</si>
  <si>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</si>
  <si>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</si>
  <si>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</si>
  <si>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</si>
  <si>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</si>
  <si>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</si>
  <si>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</si>
  <si>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</si>
  <si>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</si>
  <si>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</si>
  <si>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</si>
  <si>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</si>
  <si>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</si>
  <si>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</si>
  <si>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</si>
  <si>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</si>
  <si>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</si>
  <si>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</si>
  <si>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</si>
  <si>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</si>
  <si>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</si>
  <si>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</si>
  <si>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</si>
  <si>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</si>
  <si>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</si>
  <si>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</si>
  <si>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</si>
  <si>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</si>
  <si>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</si>
  <si>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</si>
  <si>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</si>
  <si>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</si>
  <si>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</si>
  <si>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</si>
  <si>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</si>
  <si>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</si>
  <si>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</si>
  <si>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</si>
  <si>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</si>
  <si>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</si>
  <si>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</si>
  <si>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</si>
  <si>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</si>
  <si>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</si>
  <si>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</si>
  <si>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</si>
  <si>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</si>
  <si>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</si>
  <si>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</si>
  <si>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</si>
  <si>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</si>
  <si>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</si>
  <si>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</si>
  <si>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</si>
  <si>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</si>
  <si>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</si>
  <si>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</si>
  <si>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</si>
  <si>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</si>
  <si>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</si>
  <si>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</si>
  <si>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</si>
  <si>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</si>
  <si>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</si>
  <si>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</si>
  <si>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</si>
  <si>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</si>
  <si>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</si>
  <si>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</si>
  <si>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</si>
  <si>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</si>
  <si>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</si>
  <si>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</si>
  <si>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</si>
  <si>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</si>
  <si>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</si>
  <si>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</si>
  <si>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</si>
  <si>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</si>
  <si>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</si>
  <si>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</si>
  <si>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</si>
  <si>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</si>
  <si>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</si>
  <si>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</si>
  <si>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</si>
  <si>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</si>
  <si>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</si>
  <si>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</si>
  <si>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</si>
  <si>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</si>
  <si>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</si>
  <si>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</si>
  <si>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</si>
  <si>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</si>
  <si>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</si>
  <si>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</si>
  <si>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</si>
  <si>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</si>
  <si>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</si>
  <si>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</si>
  <si>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</si>
  <si>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</si>
  <si>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</si>
  <si>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</si>
  <si>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</si>
  <si>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</si>
  <si>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</si>
  <si>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</si>
  <si>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</si>
  <si>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</si>
  <si>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</si>
  <si>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</si>
  <si>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</si>
  <si>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</si>
  <si>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</si>
  <si>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</si>
  <si>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</si>
  <si>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</si>
  <si>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</si>
  <si>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</si>
  <si>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</si>
  <si>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</si>
  <si>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</si>
  <si>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</si>
  <si>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</si>
  <si>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</si>
  <si>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</si>
  <si>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</si>
  <si>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</si>
  <si>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</si>
  <si>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</si>
  <si>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</si>
  <si>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</si>
  <si>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</si>
  <si>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</si>
  <si>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</si>
  <si>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</si>
  <si>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</si>
  <si>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</si>
  <si>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</si>
  <si>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</si>
  <si>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</si>
  <si>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</si>
  <si>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</si>
  <si>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</si>
  <si>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</si>
  <si>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</si>
  <si>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</si>
  <si>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</si>
  <si>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</si>
  <si>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</si>
  <si>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</si>
  <si>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</si>
  <si>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</si>
  <si>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</si>
  <si>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</si>
  <si>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</si>
  <si>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</si>
  <si>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</si>
  <si>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</si>
  <si>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</si>
  <si>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</si>
  <si>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</si>
  <si>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</si>
  <si>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</si>
  <si>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</si>
  <si>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</si>
  <si>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</si>
  <si>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</si>
  <si>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</si>
  <si>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</si>
  <si>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</si>
  <si>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</si>
  <si>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</si>
  <si>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</si>
  <si>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</si>
  <si>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</si>
  <si>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</si>
  <si>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</si>
  <si>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</si>
  <si>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</si>
  <si>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</si>
  <si>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</si>
  <si>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</si>
  <si>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</si>
  <si>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</si>
  <si>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</si>
  <si>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</si>
  <si>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</si>
  <si>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</si>
  <si>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</si>
  <si>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</si>
  <si>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</si>
  <si>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</si>
  <si>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</si>
  <si>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</si>
  <si>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</si>
  <si>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</si>
  <si>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</si>
  <si>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</si>
  <si>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</si>
  <si>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</si>
  <si>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</si>
  <si>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</si>
  <si>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</si>
  <si>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</si>
  <si>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</si>
  <si>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</si>
  <si>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</si>
  <si>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</si>
  <si>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</si>
  <si>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</si>
  <si>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</si>
  <si>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</si>
  <si>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</si>
  <si>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</si>
  <si>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</si>
  <si>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</si>
  <si>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</si>
  <si>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</si>
  <si>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</si>
  <si>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</si>
  <si>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</si>
  <si>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</si>
  <si>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</si>
  <si>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</si>
  <si>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</si>
  <si>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</si>
  <si>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</si>
  <si>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</si>
  <si>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</si>
  <si>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</si>
  <si>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</si>
  <si>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</si>
  <si>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</si>
  <si>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</si>
  <si>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</si>
  <si>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</si>
  <si>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</si>
  <si>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</si>
  <si>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</si>
  <si>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</si>
  <si>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</si>
  <si>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</si>
  <si>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</si>
  <si>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</si>
  <si>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</si>
  <si>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</si>
  <si>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</si>
  <si>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</si>
  <si>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</si>
  <si>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</si>
  <si>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</si>
  <si>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</si>
  <si>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</si>
  <si>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</si>
  <si>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</si>
  <si>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</si>
  <si>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</si>
  <si>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</si>
  <si>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</si>
  <si>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</si>
  <si>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</si>
  <si>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</si>
  <si>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</si>
  <si>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</si>
  <si>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</si>
  <si>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</si>
  <si>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</si>
  <si>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</si>
  <si>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</si>
  <si>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</si>
  <si>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</si>
  <si>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</si>
  <si>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</si>
  <si>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</si>
  <si>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</si>
  <si>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</si>
  <si>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</si>
  <si>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</si>
  <si>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</si>
  <si>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</si>
  <si>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</si>
  <si>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</si>
  <si>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</si>
  <si>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</si>
  <si>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</si>
  <si>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</si>
  <si>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</si>
  <si>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</si>
  <si>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</si>
  <si>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</si>
  <si>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</si>
  <si>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</si>
  <si>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</si>
  <si>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</si>
  <si>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</si>
  <si>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</si>
  <si>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</si>
  <si>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</si>
  <si>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</si>
  <si>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</si>
  <si>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</si>
  <si>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</si>
  <si>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</si>
  <si>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</si>
  <si>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</si>
  <si>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</si>
  <si>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</si>
  <si>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</si>
  <si>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</si>
  <si>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</si>
  <si>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</si>
  <si>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</si>
  <si>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</si>
  <si>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</si>
  <si>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</si>
  <si>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</si>
  <si>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</si>
  <si>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</si>
  <si>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</si>
  <si>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</si>
  <si>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</si>
  <si>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</si>
  <si>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</si>
  <si>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</si>
  <si>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</si>
  <si>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</si>
  <si>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</si>
  <si>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</si>
  <si>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</si>
  <si>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</si>
  <si>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</si>
  <si>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</si>
  <si>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</si>
  <si>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</si>
  <si>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</si>
  <si>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</si>
  <si>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</si>
  <si>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</si>
  <si>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</si>
  <si>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</si>
  <si>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</si>
  <si>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</si>
  <si>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</si>
  <si>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</si>
  <si>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</si>
  <si>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</si>
  <si>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</si>
  <si>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</si>
  <si>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</si>
  <si>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</si>
  <si>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</si>
  <si>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</si>
  <si>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</si>
  <si>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</si>
  <si>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</si>
  <si>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</si>
  <si>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</si>
  <si>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</si>
  <si>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</si>
  <si>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</si>
  <si>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</si>
  <si>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</si>
  <si>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</si>
  <si>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</si>
  <si>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</si>
  <si>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</si>
  <si>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</si>
  <si>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</si>
  <si>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</si>
  <si>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</si>
  <si>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</si>
  <si>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</si>
  <si>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</si>
  <si>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</si>
  <si>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</si>
  <si>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</si>
  <si>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</si>
  <si>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</si>
  <si>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</si>
  <si>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</si>
  <si>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</si>
  <si>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</si>
  <si>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</si>
  <si>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</si>
  <si>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</si>
  <si>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</si>
  <si>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</si>
  <si>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</si>
  <si>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</si>
  <si>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</si>
  <si>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</si>
  <si>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</si>
  <si>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</si>
  <si>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</si>
  <si>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</si>
  <si>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</si>
  <si>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</si>
  <si>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</si>
  <si>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</si>
  <si>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</si>
  <si>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</si>
  <si>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</si>
  <si>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</si>
  <si>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</si>
  <si>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</si>
  <si>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</si>
  <si>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</si>
  <si>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</si>
  <si>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</si>
  <si>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</si>
  <si>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</si>
  <si>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</si>
  <si>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</si>
  <si>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</si>
  <si>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</si>
  <si>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</si>
  <si>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</si>
  <si>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</si>
  <si>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</si>
  <si>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</si>
  <si>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</si>
  <si>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</si>
  <si>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</si>
  <si>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</si>
  <si>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</si>
  <si>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</si>
  <si>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</si>
  <si>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</si>
  <si>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</si>
  <si>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</si>
  <si>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</si>
  <si>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</si>
  <si>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</si>
  <si>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</si>
  <si>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</si>
  <si>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</si>
  <si>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</si>
  <si>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</si>
  <si>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</si>
  <si>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</si>
  <si>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</si>
  <si>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</si>
  <si>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</si>
  <si>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</si>
  <si>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</si>
  <si>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</si>
  <si>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</si>
  <si>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</si>
  <si>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</si>
  <si>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</si>
  <si>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</si>
  <si>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</si>
  <si>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</si>
  <si>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</si>
  <si>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</si>
  <si>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</si>
  <si>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</si>
  <si>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</si>
  <si>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</si>
  <si>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</si>
  <si>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</si>
  <si>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</si>
  <si>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</si>
  <si>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</si>
  <si>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</si>
  <si>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</si>
  <si>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</si>
  <si>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</si>
  <si>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</si>
  <si>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</si>
  <si>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</si>
  <si>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</si>
  <si>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</si>
  <si>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</si>
  <si>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</si>
  <si>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</si>
  <si>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</si>
  <si>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</si>
  <si>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</si>
  <si>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</si>
  <si>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</si>
  <si>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</si>
  <si>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</si>
  <si>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</si>
  <si>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</si>
  <si>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</si>
  <si>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</si>
  <si>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</si>
  <si>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</si>
  <si>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</si>
  <si>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</si>
  <si>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</si>
  <si>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</si>
  <si>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</si>
  <si>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</si>
  <si>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</si>
  <si>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</si>
  <si>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</si>
  <si>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</si>
  <si>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</si>
  <si>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</si>
  <si>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</si>
  <si>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</si>
  <si>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</si>
  <si>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</si>
  <si>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</si>
  <si>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</si>
  <si>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</si>
  <si>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</si>
  <si>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</si>
  <si>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</si>
  <si>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</si>
  <si>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</si>
  <si>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</si>
  <si>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</si>
  <si>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</si>
  <si>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</si>
  <si>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</si>
  <si>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</si>
  <si>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</si>
  <si>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</si>
  <si>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</si>
  <si>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</si>
  <si>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</si>
  <si>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</si>
  <si>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</si>
  <si>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</si>
  <si>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</si>
  <si>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</si>
  <si>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</si>
  <si>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</si>
  <si>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</si>
  <si>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</si>
  <si>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</si>
  <si>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</si>
  <si>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</si>
  <si>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</si>
  <si>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</si>
  <si>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</si>
  <si>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</si>
  <si>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</si>
  <si>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</si>
  <si>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</si>
  <si>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</si>
  <si>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</si>
  <si>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</si>
  <si>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</si>
  <si>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</si>
  <si>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</si>
  <si>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</si>
  <si>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</si>
  <si>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</si>
  <si>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</si>
  <si>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</si>
  <si>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</si>
  <si>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</si>
  <si>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</si>
  <si>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</si>
  <si>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</si>
  <si>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</si>
  <si>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</si>
  <si>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</si>
  <si>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</si>
  <si>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</si>
  <si>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</si>
  <si>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</si>
  <si>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</si>
  <si>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</si>
  <si>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</si>
  <si>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</si>
  <si>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</si>
  <si>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</si>
  <si>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</si>
  <si>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</si>
  <si>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</si>
  <si>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</si>
  <si>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</si>
  <si>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</si>
  <si>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</si>
  <si>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</si>
  <si>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</si>
  <si>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</si>
  <si>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</si>
  <si>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</si>
  <si>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</si>
  <si>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</si>
  <si>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</si>
  <si>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</si>
  <si>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</si>
  <si>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</si>
  <si>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</si>
  <si>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</si>
  <si>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</si>
  <si>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</si>
  <si>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</si>
  <si>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</si>
  <si>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</si>
  <si>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</si>
  <si>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</si>
  <si>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</si>
  <si>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</si>
  <si>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</si>
  <si>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</si>
  <si>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</si>
  <si>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</si>
  <si>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</si>
  <si>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</si>
  <si>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</si>
  <si>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</si>
  <si>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</si>
  <si>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</si>
  <si>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</si>
  <si>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</si>
  <si>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</si>
  <si>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</si>
  <si>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</si>
  <si>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</si>
  <si>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</si>
  <si>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</si>
  <si>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</si>
  <si>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</si>
  <si>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</si>
  <si>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</si>
  <si>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</si>
  <si>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</si>
  <si>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</si>
  <si>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</si>
  <si>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</si>
  <si>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</si>
  <si>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</si>
  <si>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</si>
  <si>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</si>
  <si>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</si>
  <si>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</si>
  <si>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</si>
  <si>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</si>
  <si>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</si>
  <si>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</si>
  <si>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</si>
  <si>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</si>
  <si>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</si>
  <si>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</si>
  <si>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</si>
  <si>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</si>
  <si>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</si>
  <si>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</si>
  <si>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</si>
  <si>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</si>
  <si>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</si>
  <si>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</si>
  <si>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</si>
  <si>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</si>
  <si>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</si>
  <si>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</si>
  <si>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</si>
  <si>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</si>
  <si>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</si>
  <si>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</si>
  <si>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</si>
  <si>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</si>
  <si>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</si>
  <si>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</si>
  <si>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</si>
  <si>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</si>
  <si>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</si>
  <si>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</si>
  <si>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</si>
  <si>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</si>
  <si>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</si>
  <si>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</si>
  <si>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</si>
  <si>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</si>
  <si>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</si>
  <si>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</si>
  <si>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</si>
  <si>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</si>
  <si>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</si>
  <si>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</si>
  <si>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</si>
  <si>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</si>
  <si>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</si>
  <si>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</si>
  <si>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</si>
  <si>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</si>
  <si>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</si>
  <si>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</si>
  <si>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</si>
  <si>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</si>
  <si>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</si>
  <si>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</si>
  <si>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</si>
  <si>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</si>
  <si>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</si>
  <si>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</si>
  <si>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</si>
  <si>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</si>
  <si>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</si>
  <si>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</si>
  <si>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</si>
  <si>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</si>
  <si>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</si>
  <si>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</si>
  <si>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</si>
  <si>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</si>
  <si>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</si>
  <si>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</si>
  <si>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</si>
  <si>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</si>
  <si>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</si>
  <si>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</si>
  <si>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</si>
  <si>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</si>
  <si>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</si>
  <si>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</si>
  <si>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</si>
  <si>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</si>
  <si>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</si>
  <si>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</si>
  <si>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</si>
  <si>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</si>
  <si>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</si>
  <si>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</si>
  <si>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</si>
  <si>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</si>
  <si>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</si>
  <si>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</si>
  <si>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</si>
  <si>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</si>
  <si>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</si>
  <si>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</si>
  <si>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</si>
  <si>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</si>
  <si>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</si>
  <si>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</si>
  <si>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</si>
  <si>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</si>
  <si>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</si>
  <si>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</si>
  <si>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</si>
  <si>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</si>
  <si>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</si>
  <si>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</si>
  <si>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</si>
  <si>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</si>
  <si>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</si>
  <si>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</si>
  <si>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</si>
  <si>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</si>
  <si>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</si>
  <si>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</si>
  <si>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</si>
  <si>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</si>
  <si>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</si>
  <si>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</si>
  <si>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</si>
  <si>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</si>
  <si>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</si>
  <si>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</si>
  <si>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</si>
  <si>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</si>
  <si>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</si>
  <si>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</si>
  <si>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</si>
  <si>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</si>
  <si>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</si>
  <si>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</si>
  <si>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</si>
  <si>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</si>
  <si>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</si>
  <si>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</si>
  <si>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</si>
  <si>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</si>
  <si>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</si>
  <si>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</si>
  <si>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</si>
  <si>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</si>
  <si>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</si>
  <si>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</si>
  <si>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</si>
  <si>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</si>
  <si>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</si>
  <si>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</si>
  <si>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</si>
  <si>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</si>
  <si>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</si>
  <si>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</si>
  <si>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</si>
  <si>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</si>
  <si>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</si>
  <si>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</si>
  <si>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</si>
  <si>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</si>
  <si>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</si>
  <si>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</si>
  <si>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</si>
  <si>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</si>
  <si>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</si>
  <si>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</si>
  <si>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</si>
  <si>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</si>
  <si>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</si>
  <si>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</si>
  <si>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</si>
  <si>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</si>
  <si>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</si>
  <si>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</si>
  <si>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</si>
  <si>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</si>
  <si>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</si>
  <si>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</si>
  <si>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</si>
  <si>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</si>
  <si>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</si>
  <si>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</si>
  <si>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</si>
  <si>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</si>
  <si>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</si>
  <si>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</si>
  <si>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</si>
  <si>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</si>
  <si>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</si>
  <si>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</si>
  <si>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</si>
  <si>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</si>
  <si>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</si>
  <si>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</si>
  <si>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</si>
  <si>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</si>
  <si>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</si>
  <si>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</si>
  <si>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</si>
  <si>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</si>
  <si>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</si>
  <si>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</si>
  <si>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</si>
  <si>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</si>
  <si>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</si>
  <si>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</si>
  <si>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</si>
  <si>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</si>
  <si>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</si>
  <si>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</si>
  <si>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</si>
  <si>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</si>
  <si>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</si>
  <si>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</si>
  <si>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</si>
  <si>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</si>
  <si>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</si>
  <si>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</si>
  <si>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</si>
  <si>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</si>
  <si>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</si>
  <si>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</si>
  <si>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</si>
  <si>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</si>
  <si>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</si>
  <si>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</si>
  <si>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</si>
  <si>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</si>
  <si>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</si>
  <si>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</si>
  <si>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</si>
  <si>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</si>
  <si>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</si>
  <si>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</si>
  <si>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</si>
  <si>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</si>
  <si>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</si>
  <si>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</si>
  <si>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</si>
  <si>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</si>
  <si>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</si>
  <si>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</si>
  <si>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</si>
  <si>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</si>
  <si>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</si>
  <si>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</si>
  <si>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</si>
  <si>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</si>
  <si>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</si>
  <si>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</si>
  <si>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</si>
  <si>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</si>
  <si>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</si>
  <si>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</si>
  <si>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</si>
  <si>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</si>
  <si>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</si>
  <si>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</si>
  <si>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</si>
  <si>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</si>
  <si>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</si>
  <si>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</si>
  <si>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</si>
  <si>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</si>
  <si>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</si>
  <si>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</si>
  <si>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</si>
  <si>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</si>
  <si>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</si>
  <si>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</si>
  <si>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</si>
  <si>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</si>
  <si>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</si>
  <si>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</si>
  <si>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</si>
  <si>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</si>
  <si>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</si>
  <si>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</si>
  <si>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</si>
  <si>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</si>
  <si>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</si>
  <si>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</si>
  <si>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</si>
  <si>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</si>
  <si>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</si>
  <si>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</si>
  <si>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</si>
  <si>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</si>
  <si>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</si>
  <si>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</si>
  <si>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</si>
  <si>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</si>
  <si>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</si>
  <si>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</si>
  <si>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</si>
  <si>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</si>
  <si>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</si>
  <si>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</si>
  <si>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</si>
  <si>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</si>
  <si>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</si>
  <si>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</si>
  <si>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</si>
  <si>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</si>
  <si>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</si>
  <si>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</si>
  <si>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</si>
  <si>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</si>
  <si>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</si>
  <si>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</si>
  <si>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</si>
  <si>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</si>
  <si>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</si>
  <si>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</si>
  <si>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</si>
  <si>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</si>
  <si>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</si>
  <si>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</si>
  <si>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</si>
  <si>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</si>
  <si>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</si>
  <si>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</si>
  <si>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</si>
  <si>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</si>
  <si>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</si>
  <si>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</si>
  <si>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</si>
  <si>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</si>
  <si>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</si>
  <si>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</si>
  <si>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</si>
  <si>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</si>
  <si>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</si>
  <si>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</si>
  <si>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</si>
  <si>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</si>
  <si>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</si>
  <si>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</si>
  <si>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</si>
  <si>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</si>
  <si>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</si>
  <si>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</si>
  <si>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</si>
  <si>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</si>
  <si>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</si>
  <si>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</si>
  <si>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</si>
  <si>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</si>
  <si>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</si>
  <si>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</si>
  <si>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</si>
  <si>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</si>
  <si>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</si>
  <si>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</si>
  <si>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</si>
  <si>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</si>
  <si>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</si>
  <si>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</si>
  <si>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</si>
  <si>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</si>
  <si>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</si>
  <si>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</si>
  <si>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</si>
  <si>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</si>
  <si>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</si>
  <si>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</si>
  <si>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</si>
  <si>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</si>
  <si>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</si>
  <si>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</si>
  <si>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</si>
  <si>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</si>
  <si>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</si>
  <si>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</si>
  <si>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</si>
  <si>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</si>
  <si>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</si>
  <si>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</si>
  <si>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</si>
  <si>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</si>
  <si>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</si>
  <si>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</si>
  <si>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</si>
  <si>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</si>
  <si>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</si>
  <si>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</si>
  <si>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</si>
  <si>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</si>
  <si>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</si>
  <si>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</si>
  <si>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</si>
  <si>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</si>
  <si>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</si>
  <si>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</si>
  <si>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</si>
  <si>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</si>
  <si>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</si>
  <si>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</si>
  <si>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</si>
  <si>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</si>
  <si>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</si>
  <si>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</si>
  <si>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</si>
  <si>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</si>
  <si>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</si>
  <si>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</si>
  <si>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</si>
  <si>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</si>
  <si>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</si>
  <si>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</si>
  <si>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</si>
  <si>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</si>
  <si>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</si>
  <si>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</si>
  <si>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</si>
  <si>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</si>
  <si>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</si>
  <si>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</si>
  <si>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</si>
  <si>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</si>
  <si>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</si>
  <si>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</si>
  <si>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</si>
  <si>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</si>
  <si>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</si>
  <si>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</si>
  <si>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</si>
  <si>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</si>
  <si>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</si>
  <si>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</si>
  <si>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</si>
  <si>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</si>
  <si>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</si>
  <si>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</si>
  <si>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</si>
  <si>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</si>
  <si>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</si>
  <si>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</si>
  <si>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</si>
  <si>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</si>
  <si>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</si>
  <si>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</si>
  <si>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</si>
  <si>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</si>
  <si>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</si>
  <si>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</si>
  <si>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</si>
  <si>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</si>
  <si>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</si>
  <si>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</si>
  <si>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</si>
  <si>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</si>
  <si>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</si>
  <si>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</si>
  <si>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</si>
  <si>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</si>
  <si>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</si>
  <si>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</si>
  <si>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</si>
  <si>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</si>
  <si>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</si>
  <si>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</si>
  <si>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</si>
  <si>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</si>
  <si>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</si>
  <si>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</si>
  <si>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</si>
  <si>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</si>
  <si>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</si>
  <si>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</si>
  <si>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</si>
  <si>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</si>
  <si>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</si>
  <si>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</si>
  <si>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</si>
  <si>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</si>
  <si>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</si>
  <si>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</si>
  <si>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</si>
  <si>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</si>
  <si>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</si>
  <si>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</si>
  <si>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</si>
  <si>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</si>
  <si>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</si>
  <si>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</si>
  <si>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</si>
  <si>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</si>
  <si>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</si>
  <si>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</si>
  <si>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</si>
  <si>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</si>
  <si>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</si>
  <si>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</si>
  <si>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</si>
  <si>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</si>
  <si>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</si>
  <si>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</si>
  <si>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</si>
  <si>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</si>
  <si>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</si>
  <si>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</si>
  <si>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</si>
  <si>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</si>
  <si>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</si>
  <si>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</si>
  <si>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</si>
  <si>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</si>
  <si>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</si>
  <si>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</si>
  <si>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</si>
  <si>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</si>
  <si>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</si>
  <si>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</si>
  <si>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</si>
  <si>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</si>
  <si>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</si>
  <si>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</si>
  <si>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</si>
  <si>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</si>
  <si>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</si>
  <si>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</si>
  <si>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</si>
  <si>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</si>
  <si>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</si>
  <si>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</si>
  <si>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</si>
  <si>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</si>
  <si>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</si>
  <si>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</si>
  <si>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</si>
  <si>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</si>
  <si>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</si>
  <si>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</si>
  <si>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</si>
  <si>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</si>
  <si>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</si>
  <si>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</si>
  <si>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</si>
  <si>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</si>
  <si>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</si>
  <si>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</si>
  <si>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</si>
  <si>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</si>
  <si>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</si>
  <si>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</si>
  <si>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</si>
  <si>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</si>
  <si>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</si>
  <si>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</si>
  <si>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</si>
  <si>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</si>
  <si>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</si>
  <si>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</si>
  <si>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</si>
  <si>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</si>
  <si>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</si>
  <si>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</si>
  <si>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</si>
  <si>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</si>
  <si>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</si>
  <si>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</si>
  <si>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</si>
  <si>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</si>
  <si>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</si>
  <si>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</si>
  <si>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</si>
  <si>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</si>
  <si>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</si>
  <si>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</si>
  <si>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</si>
  <si>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</si>
  <si>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</si>
  <si>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</si>
  <si>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</si>
  <si>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</si>
  <si>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</si>
  <si>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</si>
  <si>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</si>
  <si>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</si>
  <si>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</si>
  <si>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</si>
  <si>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</si>
  <si>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</si>
  <si>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</si>
  <si>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</si>
  <si>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</si>
  <si>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</si>
  <si>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</si>
  <si>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</si>
  <si>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</si>
  <si>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</si>
  <si>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</si>
  <si>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</si>
  <si>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</si>
  <si>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</si>
  <si>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</si>
  <si>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</si>
  <si>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</si>
  <si>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</si>
  <si>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</si>
  <si>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</si>
  <si>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</si>
  <si>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</si>
  <si>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</si>
  <si>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</si>
  <si>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</si>
  <si>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</si>
  <si>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</si>
  <si>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</si>
  <si>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</si>
  <si>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</si>
  <si>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</si>
  <si>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</si>
  <si>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</si>
  <si>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</si>
  <si>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</si>
  <si>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</si>
  <si>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</si>
  <si>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</si>
  <si>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</si>
  <si>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</si>
  <si>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</si>
  <si>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</si>
  <si>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</si>
  <si>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</si>
  <si>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</si>
  <si>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</si>
  <si>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</si>
  <si>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</si>
  <si>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</si>
  <si>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</si>
  <si>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</si>
  <si>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</si>
  <si>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</si>
  <si>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</si>
  <si>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</si>
  <si>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</si>
  <si>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</si>
  <si>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</si>
  <si>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</si>
  <si>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</si>
  <si>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</si>
  <si>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</si>
  <si>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</si>
  <si>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</si>
  <si>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</si>
  <si>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</si>
  <si>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</si>
  <si>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</si>
  <si>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</si>
  <si>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</si>
  <si>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</si>
  <si>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</si>
  <si>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</si>
  <si>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</si>
  <si>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</si>
  <si>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</si>
  <si>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</si>
  <si>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</si>
  <si>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</si>
  <si>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</si>
  <si>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</si>
  <si>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</si>
  <si>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</si>
  <si>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</si>
  <si>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</si>
  <si>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</si>
  <si>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</si>
  <si>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</si>
  <si>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</si>
  <si>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</si>
  <si>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</si>
  <si>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</si>
  <si>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</si>
  <si>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</si>
  <si>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</si>
  <si>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</si>
  <si>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</si>
  <si>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</si>
  <si>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</si>
  <si>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</si>
  <si>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</si>
  <si>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</si>
  <si>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</si>
  <si>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</si>
  <si>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</si>
  <si>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</si>
  <si>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</si>
  <si>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</si>
  <si>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</si>
  <si>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</si>
  <si>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</si>
  <si>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</si>
  <si>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</si>
  <si>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</si>
  <si>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</si>
  <si>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</si>
  <si>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</si>
  <si>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</si>
  <si>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</si>
  <si>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</si>
  <si>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</si>
  <si>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</si>
  <si>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</si>
  <si>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</si>
  <si>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</si>
  <si>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</si>
  <si>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</si>
  <si>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</si>
  <si>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</si>
  <si>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</si>
  <si>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</si>
  <si>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</si>
  <si>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</si>
  <si>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</si>
  <si>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</si>
  <si>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</si>
  <si>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</si>
  <si>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</si>
  <si>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</si>
  <si>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</si>
  <si>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</si>
  <si>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</si>
  <si>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</si>
  <si>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</si>
  <si>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</si>
  <si>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</si>
  <si>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</si>
  <si>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</si>
  <si>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</si>
  <si>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</si>
  <si>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</si>
  <si>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</si>
  <si>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</si>
  <si>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</si>
  <si>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</si>
  <si>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</si>
  <si>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</si>
  <si>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</si>
  <si>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</si>
  <si>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</si>
  <si>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</si>
  <si>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</si>
  <si>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</si>
  <si>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</si>
  <si>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</si>
  <si>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</si>
  <si>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</si>
  <si>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</si>
  <si>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</si>
  <si>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</si>
  <si>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</si>
  <si>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</si>
  <si>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</si>
  <si>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</si>
  <si>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</si>
  <si>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</si>
  <si>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</si>
  <si>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</si>
  <si>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</si>
  <si>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</si>
  <si>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</si>
  <si>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</si>
  <si>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</si>
  <si>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</si>
  <si>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</si>
  <si>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</si>
  <si>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</si>
  <si>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</si>
  <si>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</si>
  <si>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</si>
  <si>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</si>
  <si>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</si>
  <si>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</si>
  <si>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</si>
  <si>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</si>
  <si>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</si>
  <si>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</si>
  <si>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</si>
  <si>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</si>
  <si>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</si>
  <si>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</si>
  <si>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</si>
  <si>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</si>
  <si>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</si>
  <si>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</si>
  <si>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</si>
  <si>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</si>
  <si>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</si>
  <si>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</si>
  <si>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</si>
  <si>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</si>
  <si>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</si>
  <si>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</si>
  <si>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</si>
  <si>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</si>
  <si>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</si>
  <si>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</si>
  <si>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</si>
  <si>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</si>
  <si>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</si>
  <si>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</si>
  <si>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</si>
  <si>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</si>
  <si>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</si>
  <si>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</si>
  <si>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</si>
  <si>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</si>
  <si>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</si>
  <si>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</si>
  <si>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</si>
  <si>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</si>
  <si>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</si>
  <si>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</si>
  <si>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</si>
  <si>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</si>
  <si>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</si>
  <si>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</si>
  <si>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</si>
  <si>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</si>
  <si>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</si>
  <si>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</si>
  <si>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</si>
  <si>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</si>
  <si>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</si>
  <si>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</si>
  <si>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</si>
  <si>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</si>
  <si>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</si>
  <si>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</si>
  <si>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</si>
  <si>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</si>
  <si>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</si>
  <si>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</si>
  <si>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</si>
  <si>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</si>
  <si>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</si>
  <si>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</si>
  <si>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</si>
  <si>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</si>
  <si>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</si>
  <si>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</si>
  <si>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</si>
  <si>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</si>
  <si>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</si>
  <si>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</si>
  <si>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</si>
  <si>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</si>
  <si>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</si>
  <si>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</si>
  <si>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</si>
  <si>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</si>
  <si>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</si>
  <si>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</si>
  <si>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</si>
  <si>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</si>
  <si>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</si>
  <si>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</si>
  <si>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</si>
  <si>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</si>
  <si>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</si>
  <si>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</si>
  <si>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</si>
  <si>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</si>
  <si>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</si>
  <si>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</si>
  <si>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</si>
  <si>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</si>
  <si>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</si>
  <si>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</si>
  <si>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</si>
  <si>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</si>
  <si>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</si>
  <si>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</si>
  <si>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</si>
  <si>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</si>
  <si>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</si>
  <si>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</si>
  <si>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</si>
  <si>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</si>
  <si>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</si>
  <si>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</si>
  <si>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</si>
  <si>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</si>
  <si>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</si>
  <si>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</si>
  <si>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</si>
  <si>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</si>
  <si>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</si>
  <si>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</si>
  <si>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</si>
  <si>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</si>
  <si>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</si>
  <si>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</si>
  <si>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</si>
  <si>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</si>
  <si>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</si>
  <si>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</si>
  <si>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</si>
  <si>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</si>
  <si>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</si>
  <si>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</si>
  <si>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</si>
  <si>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</si>
  <si>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</si>
  <si>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</si>
  <si>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</si>
  <si>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</si>
  <si>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</si>
  <si>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</si>
  <si>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</si>
  <si>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</si>
  <si>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</si>
  <si>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</si>
  <si>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</si>
  <si>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</si>
  <si>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</si>
  <si>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</si>
  <si>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</si>
  <si>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</si>
  <si>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</si>
  <si>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</si>
  <si>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</si>
  <si>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</si>
  <si>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</si>
  <si>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</si>
  <si>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</si>
  <si>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</si>
  <si>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</si>
  <si>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</si>
  <si>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</si>
  <si>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</si>
  <si>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</si>
  <si>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</si>
  <si>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</si>
  <si>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</si>
  <si>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</si>
  <si>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</si>
  <si>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</si>
  <si>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</si>
  <si>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</si>
  <si>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</si>
  <si>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</si>
  <si>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</si>
  <si>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</si>
  <si>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</si>
  <si>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</si>
  <si>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</si>
  <si>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</si>
  <si>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</si>
  <si>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</si>
  <si>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</si>
  <si>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</si>
  <si>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</si>
  <si>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</si>
  <si>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</si>
  <si>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</si>
  <si>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</si>
  <si>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</si>
  <si>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</si>
  <si>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</si>
  <si>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</si>
  <si>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</si>
  <si>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</si>
  <si>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</si>
  <si>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</si>
  <si>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</si>
  <si>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</si>
  <si>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</si>
  <si>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</si>
  <si>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</si>
  <si>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</si>
  <si>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</si>
  <si>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</si>
  <si>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</si>
  <si>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</si>
  <si>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</si>
  <si>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</si>
  <si>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</si>
  <si>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</si>
  <si>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</si>
  <si>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</si>
  <si>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</si>
  <si>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</si>
  <si>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</si>
  <si>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</si>
  <si>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</si>
  <si>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</si>
  <si>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</si>
  <si>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</si>
  <si>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</si>
  <si>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</si>
  <si>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</si>
  <si>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</si>
  <si>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</si>
  <si>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</si>
  <si>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</si>
  <si>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</si>
  <si>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</si>
  <si>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</si>
  <si>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</si>
  <si>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</si>
  <si>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</si>
  <si>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</si>
  <si>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</si>
  <si>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</si>
  <si>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</si>
  <si>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</si>
  <si>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</si>
  <si>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</si>
  <si>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</si>
  <si>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</si>
  <si>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</si>
  <si>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</si>
  <si>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</si>
  <si>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</si>
  <si>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</si>
  <si>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</si>
  <si>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</si>
  <si>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</si>
  <si>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</si>
  <si>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</si>
  <si>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</si>
  <si>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</si>
  <si>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</si>
  <si>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</si>
  <si>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</si>
  <si>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</si>
  <si>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</si>
  <si>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</si>
  <si>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</si>
  <si>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</si>
  <si>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</si>
  <si>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</si>
  <si>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</si>
  <si>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</si>
  <si>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</si>
  <si>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</si>
  <si>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</si>
  <si>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</si>
  <si>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</si>
  <si>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</si>
  <si>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</si>
  <si>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</si>
  <si>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</si>
  <si>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</si>
  <si>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</si>
  <si>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</si>
  <si>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</si>
  <si>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</si>
  <si>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</si>
  <si>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</si>
  <si>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</si>
  <si>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</si>
  <si>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</si>
  <si>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</si>
  <si>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</si>
  <si>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</si>
  <si>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</si>
  <si>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</si>
  <si>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</si>
  <si>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</si>
  <si>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</si>
  <si>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</si>
  <si>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</si>
  <si>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</si>
  <si>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</si>
  <si>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</si>
  <si>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</si>
  <si>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</si>
  <si>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</si>
  <si>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</si>
  <si>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</si>
  <si>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</si>
  <si>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</si>
  <si>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</si>
  <si>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</si>
  <si>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</si>
  <si>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</si>
  <si>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</si>
  <si>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</si>
  <si>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</si>
  <si>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</si>
  <si>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</si>
  <si>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</si>
  <si>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</si>
  <si>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</si>
  <si>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</si>
  <si>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</si>
  <si>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</si>
  <si>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</si>
  <si>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</si>
  <si>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</si>
  <si>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</si>
  <si>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</si>
  <si>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</si>
  <si>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</si>
  <si>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</si>
  <si>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</si>
  <si>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</si>
  <si>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</si>
  <si>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</si>
  <si>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</si>
  <si>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</si>
  <si>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</si>
  <si>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</si>
  <si>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</si>
  <si>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</si>
  <si>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</si>
  <si>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</si>
  <si>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</si>
  <si>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</si>
  <si>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</si>
  <si>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</si>
  <si>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</si>
  <si>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</si>
  <si>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</si>
  <si>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</si>
  <si>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</si>
  <si>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</si>
  <si>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</si>
  <si>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</si>
  <si>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</si>
  <si>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</si>
  <si>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</si>
  <si>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</si>
  <si>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</si>
  <si>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</si>
  <si>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</si>
  <si>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</si>
  <si>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</si>
  <si>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</si>
  <si>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</si>
  <si>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</si>
  <si>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</si>
  <si>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</si>
  <si>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</si>
  <si>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</si>
  <si>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</si>
  <si>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</si>
  <si>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</si>
  <si>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</si>
  <si>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</si>
  <si>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</si>
  <si>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</si>
  <si>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</si>
  <si>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</si>
  <si>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</si>
  <si>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</si>
  <si>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</si>
  <si>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</si>
  <si>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</si>
  <si>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</si>
  <si>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</si>
  <si>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</si>
  <si>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</si>
  <si>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</si>
  <si>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</si>
  <si>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</si>
  <si>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</si>
  <si>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</si>
  <si>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</si>
  <si>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</si>
  <si>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</si>
  <si>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</si>
  <si>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</si>
  <si>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</si>
  <si>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</si>
  <si>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</si>
  <si>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</si>
  <si>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</si>
  <si>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</si>
  <si>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</si>
  <si>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</si>
  <si>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</si>
  <si>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</si>
  <si>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</si>
  <si>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</si>
  <si>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</si>
  <si>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</si>
  <si>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</si>
  <si>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</si>
  <si>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</si>
  <si>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</si>
  <si>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</si>
  <si>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</si>
  <si>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</si>
  <si>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</si>
  <si>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</si>
  <si>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</si>
  <si>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</si>
  <si>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</si>
  <si>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</si>
  <si>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</si>
  <si>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</si>
  <si>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</si>
  <si>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</si>
  <si>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</si>
  <si>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</si>
  <si>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</si>
  <si>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</si>
  <si>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</si>
  <si>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</si>
  <si>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</si>
  <si>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</si>
  <si>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</si>
  <si>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</si>
  <si>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</si>
  <si>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</si>
  <si>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</si>
  <si>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</si>
  <si>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</si>
  <si>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</si>
  <si>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</si>
  <si>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</si>
  <si>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</si>
  <si>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</si>
  <si>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</si>
  <si>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</si>
  <si>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</si>
  <si>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</si>
  <si>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</si>
  <si>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</si>
  <si>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</si>
  <si>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</si>
  <si>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</si>
  <si>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</si>
  <si>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</si>
  <si>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</si>
  <si>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</si>
  <si>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</si>
  <si>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</si>
  <si>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</si>
  <si>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</si>
  <si>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</si>
  <si>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</si>
  <si>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</si>
  <si>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</si>
  <si>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</si>
  <si>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</si>
  <si>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</si>
  <si>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</si>
  <si>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</si>
  <si>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</si>
  <si>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</si>
  <si>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</si>
  <si>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</si>
  <si>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</si>
  <si>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</si>
  <si>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</si>
  <si>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</si>
  <si>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</si>
  <si>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</si>
  <si>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</si>
  <si>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</si>
  <si>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</si>
  <si>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</si>
  <si>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</si>
  <si>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</si>
  <si>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</si>
  <si>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</si>
  <si>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</si>
  <si>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</si>
  <si>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</si>
  <si>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</si>
  <si>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</si>
  <si>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</si>
  <si>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</si>
  <si>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</si>
  <si>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</si>
  <si>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</si>
  <si>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</si>
  <si>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</si>
  <si>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</si>
  <si>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</si>
  <si>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</si>
  <si>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</si>
  <si>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</si>
  <si>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</si>
  <si>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</si>
  <si>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</si>
  <si>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</si>
  <si>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</si>
  <si>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</si>
  <si>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</si>
  <si>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</si>
  <si>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</si>
  <si>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</si>
  <si>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</si>
  <si>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</si>
  <si>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</si>
  <si>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</si>
  <si>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</si>
  <si>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</si>
  <si>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</si>
  <si>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</si>
  <si>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</si>
  <si>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</si>
  <si>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</si>
  <si>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</si>
  <si>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</si>
  <si>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</si>
  <si>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</si>
  <si>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</si>
  <si>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</si>
  <si>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</si>
  <si>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</si>
  <si>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</si>
  <si>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</si>
  <si>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</si>
  <si>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</si>
  <si>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</si>
  <si>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</si>
  <si>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</si>
  <si>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</si>
  <si>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</si>
  <si>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</si>
  <si>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</si>
  <si>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</si>
  <si>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</si>
  <si>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</si>
  <si>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</si>
  <si>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</si>
  <si>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</si>
  <si>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</si>
  <si>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</si>
  <si>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</si>
  <si>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</si>
  <si>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</si>
  <si>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</si>
  <si>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</si>
  <si>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</si>
  <si>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</si>
  <si>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</si>
  <si>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</si>
  <si>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</si>
  <si>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</si>
  <si>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</si>
  <si>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</si>
  <si>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</si>
  <si>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</si>
  <si>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</si>
  <si>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</si>
  <si>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</si>
  <si>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</si>
  <si>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</si>
  <si>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</si>
  <si>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</si>
  <si>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</si>
  <si>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</si>
  <si>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</si>
  <si>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</si>
  <si>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</si>
  <si>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</si>
  <si>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</si>
  <si>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</si>
  <si>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</si>
  <si>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</si>
  <si>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</si>
  <si>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</si>
  <si>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</si>
  <si>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</si>
  <si>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</si>
  <si>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</si>
  <si>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</si>
  <si>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</si>
  <si>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</si>
  <si>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</si>
  <si>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</si>
  <si>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</si>
  <si>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</si>
  <si>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</si>
  <si>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</si>
  <si>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</si>
  <si>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</si>
  <si>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</si>
  <si>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</si>
  <si>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</si>
  <si>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</si>
  <si>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</si>
  <si>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</si>
  <si>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</si>
  <si>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</si>
  <si>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</si>
  <si>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</si>
  <si>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</si>
  <si>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</si>
  <si>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</si>
  <si>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</si>
  <si>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</si>
  <si>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</si>
  <si>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</si>
  <si>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</si>
  <si>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</si>
  <si>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</si>
  <si>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</si>
  <si>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</si>
  <si>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</si>
  <si>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</si>
  <si>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</si>
  <si>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</si>
  <si>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</si>
  <si>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</si>
  <si>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</si>
  <si>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</si>
  <si>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</si>
  <si>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</si>
  <si>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</si>
  <si>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</si>
  <si>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</si>
  <si>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</si>
  <si>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</si>
  <si>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</si>
  <si>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</si>
  <si>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</si>
  <si>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</si>
  <si>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</si>
  <si>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</si>
  <si>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</si>
  <si>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</si>
  <si>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</si>
  <si>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</si>
  <si>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</si>
  <si>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</si>
  <si>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</si>
  <si>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</si>
  <si>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</si>
  <si>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</si>
  <si>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</si>
  <si>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</si>
  <si>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</si>
  <si>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</si>
  <si>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</si>
  <si>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</si>
  <si>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</si>
  <si>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</si>
  <si>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</si>
  <si>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</si>
  <si>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</si>
  <si>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</si>
  <si>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</si>
  <si>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</si>
  <si>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</si>
  <si>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</si>
  <si>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</si>
  <si>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</si>
  <si>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</si>
  <si>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</si>
  <si>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</si>
  <si>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</si>
  <si>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</si>
  <si>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</si>
  <si>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</si>
  <si>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</si>
  <si>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</si>
  <si>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</si>
  <si>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</si>
  <si>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</si>
  <si>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</si>
  <si>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</si>
  <si>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</si>
  <si>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</si>
  <si>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</si>
  <si>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</si>
  <si>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</si>
  <si>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</si>
  <si>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</si>
  <si>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</si>
  <si>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</si>
  <si>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</si>
  <si>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</si>
  <si>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</si>
  <si>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</si>
  <si>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</si>
  <si>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</si>
  <si>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</si>
  <si>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</si>
  <si>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</si>
  <si>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</si>
  <si>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</si>
  <si>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</si>
  <si>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</si>
  <si>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</si>
  <si>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</si>
  <si>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</si>
  <si>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</si>
  <si>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</si>
  <si>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</si>
  <si>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</si>
  <si>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</si>
  <si>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</si>
  <si>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</si>
  <si>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</si>
  <si>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</si>
  <si>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</si>
  <si>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</si>
  <si>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</si>
  <si>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</si>
  <si>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</si>
  <si>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</si>
  <si>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</si>
  <si>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</si>
  <si>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</si>
  <si>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</si>
  <si>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</si>
  <si>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</si>
  <si>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</si>
  <si>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</si>
  <si>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</si>
  <si>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</si>
  <si>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</si>
  <si>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</si>
  <si>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</si>
  <si>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</si>
  <si>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</si>
  <si>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</si>
  <si>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</si>
  <si>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</si>
  <si>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</si>
  <si>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</si>
  <si>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</si>
  <si>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</si>
  <si>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</si>
  <si>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</si>
  <si>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</si>
  <si>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</si>
  <si>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</si>
  <si>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</si>
  <si>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</si>
  <si>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</si>
  <si>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</si>
  <si>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</si>
  <si>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</si>
  <si>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</si>
  <si>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</si>
  <si>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</si>
  <si>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</si>
  <si>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</si>
  <si>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</si>
  <si>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</si>
  <si>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</si>
  <si>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</si>
  <si>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</si>
  <si>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</si>
  <si>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</si>
  <si>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</si>
  <si>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</si>
  <si>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</si>
  <si>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</si>
  <si>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</si>
  <si>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</si>
  <si>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</si>
  <si>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</si>
  <si>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</si>
  <si>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</si>
  <si>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</si>
  <si>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</si>
  <si>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</si>
  <si>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</si>
  <si>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</si>
  <si>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</si>
  <si>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</si>
  <si>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</si>
  <si>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</si>
  <si>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</si>
  <si>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</si>
  <si>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</si>
  <si>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</si>
  <si>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</si>
  <si>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</si>
  <si>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</si>
  <si>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</si>
  <si>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</si>
  <si>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</si>
  <si>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</si>
  <si>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</si>
  <si>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</si>
  <si>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</si>
  <si>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</si>
  <si>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</si>
  <si>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</si>
  <si>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</si>
  <si>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</si>
  <si>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</si>
  <si>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</si>
  <si>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</si>
  <si>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</si>
  <si>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</si>
  <si>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</si>
  <si>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</si>
  <si>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</si>
  <si>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</si>
  <si>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</si>
  <si>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</si>
  <si>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</si>
  <si>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</si>
  <si>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</si>
  <si>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</si>
  <si>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</si>
  <si>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</si>
  <si>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</si>
  <si>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</si>
  <si>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</si>
  <si>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</si>
  <si>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</si>
  <si>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</si>
  <si>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</si>
  <si>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</si>
  <si>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</si>
  <si>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</si>
  <si>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</si>
  <si>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</si>
  <si>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</si>
  <si>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</si>
  <si>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</si>
  <si>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</si>
  <si>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</si>
  <si>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</si>
  <si>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</si>
  <si>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</si>
  <si>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</si>
  <si>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</si>
  <si>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</si>
  <si>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</si>
  <si>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</si>
  <si>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</si>
  <si>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</si>
  <si>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</si>
  <si>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</si>
  <si>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</si>
  <si>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</si>
  <si>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</si>
  <si>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</si>
  <si>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</si>
  <si>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</si>
  <si>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</si>
  <si>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</si>
  <si>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</si>
  <si>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</si>
  <si>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</si>
  <si>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</si>
  <si>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</si>
  <si>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</si>
  <si>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</si>
  <si>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</si>
  <si>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</si>
  <si>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</si>
  <si>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</si>
  <si>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</si>
  <si>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</si>
  <si>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</si>
  <si>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</si>
  <si>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</si>
  <si>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</si>
  <si>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</si>
  <si>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</si>
  <si>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</si>
  <si>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</si>
  <si>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</si>
  <si>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</si>
  <si>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</si>
  <si>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</si>
  <si>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</si>
  <si>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</si>
  <si>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</si>
  <si>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</si>
  <si>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</si>
  <si>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</si>
  <si>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</si>
  <si>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</si>
  <si>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</si>
  <si>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</si>
  <si>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</si>
  <si>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</si>
  <si>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</si>
  <si>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</si>
  <si>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</si>
  <si>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</si>
  <si>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</si>
  <si>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</si>
  <si>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</si>
  <si>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</si>
  <si>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</si>
  <si>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</si>
  <si>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</si>
  <si>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</si>
  <si>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</si>
  <si>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</si>
  <si>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</si>
  <si>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</si>
  <si>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</si>
  <si>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</si>
  <si>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</si>
  <si>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</si>
  <si>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</si>
  <si>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</si>
  <si>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</si>
  <si>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</si>
  <si>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</si>
  <si>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</si>
  <si>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</si>
  <si>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</si>
  <si>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</si>
  <si>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</si>
  <si>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</si>
  <si>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</si>
  <si>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</si>
  <si>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</si>
  <si>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</si>
  <si>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</si>
  <si>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</si>
  <si>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</si>
  <si>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</si>
  <si>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</si>
  <si>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</si>
  <si>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</si>
  <si>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</si>
  <si>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</si>
  <si>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</si>
  <si>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</si>
  <si>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</si>
  <si>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</si>
  <si>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</si>
  <si>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</si>
  <si>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</si>
  <si>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</si>
  <si>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</si>
  <si>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</si>
  <si>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</si>
  <si>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</si>
  <si>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</si>
  <si>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</si>
  <si>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</si>
  <si>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</si>
  <si>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</si>
  <si>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</si>
  <si>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</si>
  <si>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</si>
  <si>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</si>
  <si>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</si>
  <si>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</si>
  <si>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</si>
  <si>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</si>
  <si>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</si>
  <si>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</si>
  <si>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</si>
  <si>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</si>
  <si>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</si>
  <si>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</si>
  <si>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</si>
  <si>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</si>
  <si>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</si>
  <si>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</si>
  <si>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</si>
  <si>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</si>
  <si>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</si>
  <si>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</si>
  <si>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</si>
  <si>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</si>
  <si>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</si>
  <si>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</si>
  <si>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</si>
  <si>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</si>
  <si>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</si>
  <si>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</si>
  <si>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</si>
  <si>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</si>
  <si>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</si>
  <si>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</si>
  <si>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</si>
  <si>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</si>
  <si>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</si>
  <si>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</si>
  <si>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</si>
  <si>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</si>
  <si>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</si>
  <si>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</si>
  <si>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</si>
  <si>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</si>
  <si>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</si>
  <si>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</si>
  <si>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</si>
  <si>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</si>
  <si>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</si>
  <si>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</si>
  <si>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</si>
  <si>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</si>
  <si>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</si>
  <si>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</si>
  <si>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</si>
  <si>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</si>
  <si>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</si>
  <si>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</si>
  <si>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</si>
  <si>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</si>
  <si>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</si>
  <si>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</si>
  <si>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</si>
  <si>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</si>
  <si>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</si>
  <si>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</si>
  <si>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</si>
  <si>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</si>
  <si>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</si>
  <si>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</si>
  <si>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</si>
  <si>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</si>
  <si>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</si>
  <si>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</si>
  <si>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</si>
  <si>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</si>
  <si>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</si>
  <si>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</si>
  <si>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</si>
  <si>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</si>
  <si>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</si>
  <si>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</si>
  <si>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</si>
  <si>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</si>
  <si>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</si>
  <si>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</si>
  <si>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</si>
  <si>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</si>
  <si>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</si>
  <si>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</si>
  <si>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</si>
  <si>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</si>
  <si>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</si>
  <si>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</si>
  <si>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</si>
  <si>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</si>
  <si>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</si>
  <si>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</si>
  <si>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</si>
  <si>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</si>
  <si>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</si>
  <si>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</si>
  <si>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</si>
  <si>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</si>
  <si>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</si>
  <si>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</si>
  <si>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</si>
  <si>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</si>
  <si>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</si>
  <si>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</si>
  <si>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</si>
  <si>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</si>
  <si>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</si>
  <si>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</si>
  <si>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</si>
  <si>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</si>
  <si>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</si>
  <si>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</si>
  <si>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</si>
  <si>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</si>
  <si>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</si>
  <si>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</si>
  <si>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</si>
  <si>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</si>
  <si>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</si>
  <si>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</si>
  <si>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</si>
  <si>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</si>
  <si>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</si>
  <si>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</si>
  <si>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</si>
  <si>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</si>
  <si>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</si>
  <si>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</si>
  <si>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</si>
  <si>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</si>
  <si>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</si>
  <si>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</si>
  <si>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</si>
  <si>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</si>
  <si>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</si>
  <si>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</si>
  <si>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</si>
  <si>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</si>
  <si>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</si>
  <si>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</si>
  <si>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</si>
  <si>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</si>
  <si>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</si>
  <si>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</si>
  <si>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</si>
  <si>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</si>
  <si>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</si>
  <si>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</si>
  <si>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</si>
  <si>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</si>
  <si>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</si>
  <si>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</si>
  <si>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</si>
  <si>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</si>
  <si>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</si>
  <si>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</si>
  <si>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</si>
  <si>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</si>
  <si>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</si>
  <si>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</si>
  <si>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</si>
  <si>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</si>
  <si>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</si>
  <si>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</si>
  <si>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</si>
  <si>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</si>
  <si>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</si>
  <si>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</si>
  <si>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</si>
  <si>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</si>
  <si>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</si>
  <si>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</si>
  <si>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</si>
  <si>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</si>
  <si>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</si>
  <si>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</si>
  <si>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</si>
  <si>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</si>
  <si>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</si>
  <si>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</si>
  <si>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</si>
  <si>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</si>
  <si>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</si>
  <si>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</si>
  <si>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</si>
  <si>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</si>
  <si>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</si>
  <si>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</si>
  <si>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</si>
  <si>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</si>
  <si>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</si>
  <si>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</si>
  <si>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</si>
  <si>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</si>
  <si>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</si>
  <si>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</si>
  <si>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</si>
  <si>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</si>
  <si>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</si>
  <si>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</si>
  <si>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</si>
  <si>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</si>
  <si>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</si>
  <si>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</si>
  <si>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</si>
  <si>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</si>
  <si>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</si>
  <si>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</si>
  <si>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</si>
  <si>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</si>
  <si>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</si>
  <si>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</si>
  <si>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</si>
  <si>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</si>
  <si>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</si>
  <si>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</si>
  <si>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</si>
  <si>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</si>
  <si>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</si>
  <si>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</si>
  <si>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</si>
  <si>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</si>
  <si>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</si>
  <si>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</si>
  <si>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</si>
  <si>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</si>
  <si>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</si>
  <si>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</si>
  <si>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</si>
  <si>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</si>
  <si>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</si>
  <si>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</si>
  <si>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</si>
  <si>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</si>
  <si>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</si>
  <si>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</si>
  <si>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</si>
  <si>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</si>
  <si>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</si>
  <si>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</si>
  <si>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</si>
  <si>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</si>
  <si>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</si>
  <si>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</si>
  <si>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</si>
  <si>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</si>
  <si>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</si>
  <si>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</si>
  <si>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</si>
  <si>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</si>
  <si>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</si>
  <si>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</si>
  <si>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</si>
  <si>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</si>
  <si>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</si>
  <si>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</si>
  <si>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</si>
  <si>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</si>
  <si>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</si>
  <si>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</si>
  <si>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</si>
  <si>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</si>
  <si>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</si>
  <si>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</si>
  <si>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</si>
  <si>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</si>
  <si>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</si>
  <si>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</si>
  <si>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</si>
  <si>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</si>
  <si>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</si>
  <si>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</si>
  <si>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</si>
  <si>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</si>
  <si>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</si>
  <si>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</si>
  <si>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</si>
  <si>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</si>
  <si>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</si>
  <si>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</si>
  <si>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</si>
  <si>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</si>
  <si>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</si>
  <si>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</si>
  <si>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</si>
  <si>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</si>
  <si>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</si>
  <si>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</si>
  <si>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</si>
  <si>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</si>
  <si>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</si>
  <si>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</si>
  <si>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</si>
  <si>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</si>
  <si>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</si>
  <si>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</si>
  <si>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</si>
  <si>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</si>
  <si>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</si>
  <si>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</si>
  <si>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</si>
  <si>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</si>
  <si>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</si>
  <si>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</si>
  <si>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</si>
  <si>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</si>
  <si>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</si>
  <si>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</si>
  <si>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</si>
  <si>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</si>
  <si>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</si>
  <si>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</si>
  <si>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</si>
  <si>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</si>
  <si>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</si>
  <si>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</si>
  <si>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</si>
  <si>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</si>
  <si>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</si>
  <si>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</si>
  <si>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</si>
  <si>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</si>
  <si>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</si>
  <si>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</si>
  <si>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</si>
  <si>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</si>
  <si>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</si>
  <si>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</si>
  <si>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</si>
  <si>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</si>
  <si>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</si>
  <si>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</si>
  <si>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</si>
  <si>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</si>
  <si>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</si>
  <si>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</si>
  <si>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</si>
  <si>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</si>
  <si>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</si>
  <si>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</si>
  <si>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</si>
  <si>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</si>
  <si>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</si>
  <si>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</si>
  <si>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</si>
  <si>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</si>
  <si>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</si>
  <si>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</si>
  <si>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</si>
  <si>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</si>
  <si>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</si>
  <si>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</si>
  <si>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</si>
  <si>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</si>
  <si>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</si>
  <si>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</si>
  <si>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</si>
  <si>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</si>
  <si>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</si>
  <si>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</si>
  <si>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</si>
  <si>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</si>
  <si>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</si>
  <si>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</si>
  <si>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</si>
  <si>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</si>
  <si>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</si>
  <si>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</si>
  <si>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</si>
  <si>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</si>
  <si>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</si>
  <si>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</si>
  <si>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</si>
  <si>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</si>
  <si>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</si>
  <si>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</si>
  <si>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</si>
  <si>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</si>
  <si>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</si>
  <si>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</si>
  <si>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</si>
  <si>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</si>
  <si>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</si>
  <si>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</si>
  <si>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</si>
  <si>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</si>
  <si>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</si>
  <si>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</si>
  <si>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</si>
  <si>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</si>
  <si>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</si>
  <si>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</si>
  <si>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</si>
  <si>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</si>
  <si>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</si>
  <si>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</si>
  <si>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</si>
  <si>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</si>
  <si>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</si>
  <si>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</si>
  <si>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</si>
  <si>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</si>
  <si>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</si>
  <si>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</si>
  <si>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</si>
  <si>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</si>
  <si>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</si>
  <si>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</si>
  <si>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</si>
  <si>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</si>
  <si>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</si>
  <si>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</si>
  <si>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</si>
  <si>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</si>
  <si>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</si>
  <si>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</si>
  <si>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</si>
  <si>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</si>
  <si>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</si>
  <si>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</si>
  <si>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</si>
  <si>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</si>
  <si>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</si>
  <si>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</si>
  <si>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</si>
  <si>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</si>
  <si>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</si>
  <si>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</si>
  <si>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</si>
  <si>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</si>
  <si>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</si>
  <si>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</si>
  <si>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</si>
  <si>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</si>
  <si>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</si>
  <si>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</si>
  <si>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</si>
  <si>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</si>
  <si>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</si>
  <si>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</si>
  <si>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</si>
  <si>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</si>
  <si>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</si>
  <si>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</si>
  <si>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</si>
  <si>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</si>
  <si>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</si>
  <si>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</si>
  <si>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</si>
  <si>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</si>
  <si>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</si>
  <si>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</si>
  <si>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</si>
  <si>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</si>
  <si>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</si>
  <si>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</si>
  <si>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</si>
  <si>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</si>
  <si>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</si>
  <si>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</si>
  <si>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</si>
  <si>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</si>
  <si>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</si>
  <si>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</si>
  <si>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</si>
  <si>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</si>
  <si>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</si>
  <si>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</si>
  <si>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</si>
  <si>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</si>
  <si>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</si>
  <si>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</si>
  <si>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</si>
  <si>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</si>
  <si>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</si>
  <si>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</si>
  <si>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</si>
  <si>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</si>
  <si>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</si>
  <si>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</si>
  <si>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</si>
  <si>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</si>
  <si>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</si>
  <si>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</si>
  <si>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</si>
  <si>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</si>
  <si>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</si>
  <si>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</si>
  <si>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</si>
  <si>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</si>
  <si>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</si>
  <si>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</si>
  <si>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</si>
  <si>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</si>
  <si>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</si>
  <si>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</si>
  <si>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</si>
  <si>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</si>
  <si>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</si>
  <si>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</si>
  <si>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</si>
  <si>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</si>
  <si>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</si>
  <si>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</si>
  <si>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</si>
  <si>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</si>
  <si>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</si>
  <si>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</si>
  <si>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</si>
  <si>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</si>
  <si>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</si>
  <si>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</si>
  <si>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</si>
  <si>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</si>
  <si>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</si>
  <si>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</si>
  <si>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</si>
  <si>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</si>
  <si>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</si>
  <si>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</si>
  <si>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</si>
  <si>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</si>
  <si>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</si>
  <si>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</si>
  <si>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</si>
  <si>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</si>
  <si>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</si>
  <si>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</si>
  <si>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</si>
  <si>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</si>
  <si>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</si>
  <si>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</si>
  <si>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</si>
  <si>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</si>
  <si>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</si>
  <si>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</si>
  <si>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</si>
  <si>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</si>
  <si>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</si>
  <si>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</si>
  <si>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</si>
  <si>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</si>
  <si>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</si>
  <si>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</si>
  <si>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</si>
  <si>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</si>
  <si>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</si>
  <si>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</si>
  <si>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</si>
  <si>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</si>
  <si>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</si>
  <si>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</si>
  <si>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</si>
  <si>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</si>
  <si>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</si>
  <si>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</si>
  <si>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</si>
  <si>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</si>
  <si>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</si>
  <si>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</si>
  <si>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</si>
  <si>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</si>
  <si>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</si>
  <si>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</si>
  <si>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</si>
  <si>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</si>
  <si>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</si>
  <si>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</si>
  <si>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</si>
  <si>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</si>
  <si>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</si>
  <si>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</si>
  <si>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</si>
  <si>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</si>
  <si>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</si>
  <si>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</si>
  <si>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</si>
  <si>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</si>
  <si>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</si>
  <si>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</si>
  <si>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</si>
  <si>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</si>
  <si>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</si>
  <si>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</si>
  <si>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</si>
  <si>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</si>
  <si>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</si>
  <si>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</si>
  <si>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</si>
  <si>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</si>
  <si>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</si>
  <si>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</si>
  <si>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</si>
  <si>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</si>
  <si>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</si>
  <si>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</si>
  <si>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</si>
  <si>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</si>
  <si>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</si>
  <si>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</si>
  <si>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</si>
  <si>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</si>
  <si>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</si>
  <si>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</si>
  <si>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</si>
  <si>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</si>
  <si>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</si>
  <si>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</si>
  <si>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</si>
  <si>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</si>
  <si>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</si>
  <si>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</si>
  <si>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</si>
  <si>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</si>
  <si>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</si>
  <si>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</si>
  <si>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</si>
  <si>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</si>
  <si>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</si>
  <si>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</si>
  <si>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</si>
  <si>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</si>
  <si>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</si>
  <si>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</si>
  <si>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</si>
  <si>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</si>
  <si>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</si>
  <si>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</si>
  <si>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</si>
  <si>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</si>
  <si>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</si>
  <si>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</si>
  <si>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</si>
  <si>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</si>
  <si>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</si>
  <si>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</si>
  <si>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</si>
  <si>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</si>
  <si>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</si>
  <si>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</si>
  <si>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</si>
  <si>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</si>
  <si>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</si>
  <si>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</si>
  <si>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</si>
  <si>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</si>
  <si>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</si>
  <si>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</si>
  <si>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</si>
  <si>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</si>
  <si>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</si>
  <si>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</si>
  <si>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</si>
  <si>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</si>
  <si>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</si>
  <si>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</si>
  <si>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</si>
  <si>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</si>
  <si>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</si>
  <si>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</si>
  <si>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</si>
  <si>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</si>
  <si>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</si>
  <si>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</si>
  <si>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</si>
  <si>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</si>
  <si>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</si>
  <si>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</si>
  <si>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</si>
  <si>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</si>
  <si>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</si>
  <si>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</si>
  <si>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</si>
  <si>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</si>
  <si>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</si>
  <si>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</si>
  <si>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</si>
  <si>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</si>
  <si>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</si>
  <si>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</si>
  <si>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</si>
  <si>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</si>
  <si>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</si>
  <si>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</si>
  <si>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</si>
  <si>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</si>
  <si>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</si>
  <si>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</si>
  <si>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</si>
  <si>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</si>
  <si>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</si>
  <si>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</si>
  <si>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</si>
  <si>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</si>
  <si>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</si>
  <si>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</si>
  <si>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</si>
  <si>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</si>
  <si>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</si>
  <si>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</si>
  <si>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</si>
  <si>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</si>
  <si>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</si>
  <si>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</si>
  <si>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</si>
  <si>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</si>
  <si>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</si>
  <si>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</si>
  <si>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</si>
  <si>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</si>
  <si>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</si>
  <si>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</si>
  <si>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</si>
  <si>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</si>
  <si>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</si>
  <si>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</si>
  <si>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</si>
  <si>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</si>
  <si>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</si>
  <si>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</si>
  <si>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</si>
  <si>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</si>
  <si>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</si>
  <si>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</si>
  <si>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</si>
  <si>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</si>
  <si>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</si>
  <si>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</si>
  <si>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</si>
  <si>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</si>
  <si>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</si>
  <si>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</si>
  <si>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</si>
  <si>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</si>
  <si>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</si>
  <si>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</si>
  <si>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</si>
  <si>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</si>
  <si>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</si>
  <si>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</si>
  <si>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</si>
  <si>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</si>
  <si>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</si>
  <si>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</si>
  <si>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</si>
  <si>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</si>
  <si>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</si>
  <si>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</si>
  <si>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</si>
  <si>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</si>
  <si>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</si>
  <si>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</si>
  <si>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</si>
  <si>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</si>
  <si>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</si>
  <si>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</si>
  <si>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</si>
  <si>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</si>
  <si>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</si>
  <si>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</si>
  <si>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</si>
  <si>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</si>
  <si>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</si>
  <si>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</si>
  <si>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</si>
  <si>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</si>
  <si>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</si>
  <si>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</si>
  <si>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</si>
  <si>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</si>
  <si>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</si>
  <si>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</si>
  <si>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</si>
  <si>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</si>
  <si>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</si>
  <si>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</si>
  <si>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</si>
  <si>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</si>
  <si>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</si>
  <si>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</si>
  <si>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</si>
  <si>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</si>
  <si>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</si>
  <si>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</si>
  <si>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</si>
  <si>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</si>
  <si>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</si>
  <si>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</si>
  <si>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</si>
  <si>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</si>
  <si>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</si>
  <si>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</si>
  <si>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</si>
  <si>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</si>
  <si>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</si>
  <si>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</si>
  <si>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</si>
  <si>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</si>
  <si>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</si>
  <si>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</si>
  <si>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</si>
  <si>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</si>
  <si>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</si>
  <si>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</si>
  <si>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</si>
  <si>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</si>
  <si>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</si>
  <si>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</si>
  <si>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</si>
  <si>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</si>
  <si>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</si>
  <si>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</si>
  <si>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</si>
  <si>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</si>
  <si>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</si>
  <si>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</si>
  <si>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</si>
  <si>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</si>
  <si>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</si>
  <si>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</si>
  <si>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</si>
  <si>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</si>
  <si>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</si>
  <si>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</si>
  <si>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</si>
  <si>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</si>
  <si>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</si>
  <si>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</si>
  <si>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</si>
  <si>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</si>
  <si>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</si>
  <si>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</si>
  <si>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</si>
  <si>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</si>
  <si>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</si>
  <si>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</si>
  <si>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</si>
  <si>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</si>
  <si>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</si>
  <si>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</si>
  <si>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</si>
  <si>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</si>
  <si>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</si>
  <si>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</si>
  <si>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</si>
  <si>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</si>
  <si>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</si>
  <si>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</si>
  <si>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</si>
  <si>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</si>
  <si>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</si>
  <si>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</si>
  <si>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</si>
  <si>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</si>
  <si>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</si>
  <si>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</si>
  <si>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</si>
  <si>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</si>
  <si>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</si>
  <si>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</si>
  <si>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</si>
  <si>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</si>
  <si>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</si>
  <si>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</si>
  <si>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</si>
  <si>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</si>
  <si>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</si>
  <si>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</si>
  <si>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</si>
  <si>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</si>
  <si>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</si>
  <si>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</si>
  <si>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</si>
  <si>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</si>
  <si>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</si>
  <si>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</si>
  <si>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</si>
  <si>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</si>
  <si>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</si>
  <si>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</si>
  <si>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</si>
  <si>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</si>
  <si>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</si>
  <si>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</si>
  <si>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</si>
  <si>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</si>
  <si>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</si>
  <si>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</si>
  <si>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</si>
  <si>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</si>
  <si>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</si>
  <si>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</si>
  <si>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</si>
  <si>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</si>
  <si>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</si>
  <si>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</si>
  <si>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</si>
  <si>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</si>
  <si>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</si>
  <si>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</si>
  <si>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</si>
  <si>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</si>
  <si>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</si>
  <si>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</si>
  <si>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</si>
  <si>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</si>
  <si>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</si>
  <si>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</si>
  <si>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</si>
  <si>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</si>
  <si>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</si>
  <si>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</si>
  <si>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</si>
  <si>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</si>
  <si>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</si>
  <si>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</si>
  <si>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</si>
  <si>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</si>
  <si>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</si>
  <si>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</si>
  <si>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</si>
  <si>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</si>
  <si>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</si>
  <si>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</si>
  <si>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</si>
  <si>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</si>
  <si>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</si>
  <si>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</si>
  <si>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</si>
  <si>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</si>
  <si>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</si>
  <si>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</si>
  <si>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</si>
  <si>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</si>
  <si>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</si>
  <si>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</si>
  <si>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</si>
  <si>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</si>
  <si>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</si>
  <si>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</si>
  <si>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</si>
  <si>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</si>
  <si>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</si>
  <si>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</si>
  <si>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</si>
  <si>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</si>
  <si>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</si>
  <si>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</si>
  <si>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</si>
  <si>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</si>
  <si>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</si>
  <si>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</si>
  <si>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</si>
  <si>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</si>
  <si>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</si>
  <si>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</si>
  <si>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</si>
  <si>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</si>
  <si>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</si>
  <si>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</si>
  <si>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</si>
  <si>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</si>
  <si>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</si>
  <si>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</si>
  <si>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</si>
  <si>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</si>
  <si>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</si>
  <si>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</si>
  <si>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</si>
  <si>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</si>
  <si>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</si>
  <si>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</si>
  <si>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</si>
  <si>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</si>
  <si>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</si>
  <si>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</si>
  <si>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</si>
  <si>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</si>
  <si>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</si>
  <si>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</si>
  <si>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</si>
  <si>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</si>
  <si>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</si>
  <si>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</si>
  <si>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</si>
  <si>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</si>
  <si>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</si>
  <si>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</si>
  <si>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</si>
  <si>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</si>
  <si>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</si>
  <si>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</si>
  <si>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</si>
  <si>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</si>
  <si>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</si>
  <si>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</si>
  <si>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</si>
  <si>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</si>
  <si>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</si>
  <si>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</si>
  <si>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</si>
  <si>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</si>
  <si>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</si>
  <si>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</si>
  <si>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</si>
  <si>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</si>
  <si>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</si>
  <si>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</si>
  <si>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</si>
  <si>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</si>
  <si>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</si>
  <si>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</si>
  <si>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</si>
  <si>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</si>
  <si>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</si>
  <si>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</si>
  <si>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</si>
  <si>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</si>
  <si>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</si>
  <si>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</si>
  <si>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</si>
  <si>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</si>
  <si>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</si>
  <si>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</si>
  <si>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</si>
  <si>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</si>
  <si>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</si>
  <si>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</si>
  <si>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</si>
  <si>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</si>
  <si>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</si>
  <si>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</si>
  <si>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</si>
  <si>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</si>
  <si>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</si>
  <si>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</si>
  <si>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</si>
  <si>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</si>
  <si>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</si>
  <si>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</si>
  <si>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</si>
  <si>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</si>
  <si>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</si>
  <si>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</si>
  <si>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</si>
  <si>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</si>
  <si>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</si>
  <si>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</si>
  <si>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</si>
  <si>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</si>
  <si>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</si>
  <si>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</si>
  <si>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</si>
  <si>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</si>
  <si>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</si>
  <si>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</si>
  <si>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</si>
  <si>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</si>
  <si>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</si>
  <si>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</si>
  <si>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</si>
  <si>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</si>
  <si>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</si>
  <si>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</si>
  <si>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</si>
  <si>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</si>
  <si>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</si>
  <si>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</si>
  <si>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</si>
  <si>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</si>
  <si>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</si>
  <si>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</si>
  <si>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</si>
  <si>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</si>
  <si>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</si>
  <si>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</si>
  <si>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</si>
  <si>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</si>
  <si>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</si>
  <si>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</si>
  <si>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</si>
  <si>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</si>
  <si>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</si>
  <si>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</si>
  <si>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</si>
  <si>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</si>
  <si>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</si>
  <si>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</si>
  <si>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</si>
  <si>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</si>
  <si>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</si>
  <si>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</si>
  <si>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</si>
  <si>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</si>
  <si>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</si>
  <si>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</si>
  <si>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</si>
  <si>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</si>
  <si>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</si>
  <si>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</si>
  <si>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</si>
  <si>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</si>
  <si>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</si>
  <si>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</si>
  <si>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</si>
  <si>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</si>
  <si>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</si>
  <si>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</si>
  <si>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</si>
  <si>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</si>
  <si>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</si>
  <si>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</si>
  <si>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</si>
  <si>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</si>
  <si>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</si>
  <si>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</si>
  <si>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</si>
  <si>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</si>
  <si>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</si>
  <si>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</si>
  <si>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</si>
  <si>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</si>
  <si>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</si>
  <si>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</si>
  <si>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</si>
  <si>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</si>
  <si>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</si>
  <si>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</si>
  <si>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</si>
  <si>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</si>
  <si>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</si>
  <si>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</si>
  <si>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</si>
  <si>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</si>
  <si>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</si>
  <si>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</si>
  <si>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</si>
  <si>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</si>
  <si>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</si>
  <si>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</si>
  <si>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</si>
  <si>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</si>
  <si>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</si>
  <si>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</si>
  <si>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</si>
  <si>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</si>
  <si>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</si>
  <si>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</si>
  <si>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</si>
  <si>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</si>
  <si>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</si>
  <si>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</si>
  <si>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</si>
  <si>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</si>
  <si>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</si>
  <si>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</si>
  <si>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</si>
  <si>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</si>
  <si>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</si>
  <si>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</si>
  <si>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</si>
  <si>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</si>
  <si>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</si>
  <si>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</si>
  <si>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</si>
  <si>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</si>
  <si>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</si>
  <si>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</si>
  <si>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</si>
  <si>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</si>
  <si>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</si>
  <si>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</si>
  <si>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</si>
  <si>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</si>
  <si>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</si>
  <si>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</si>
  <si>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</si>
  <si>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</si>
  <si>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</si>
  <si>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</si>
  <si>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</si>
  <si>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</si>
  <si>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</si>
  <si>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</si>
  <si>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</si>
  <si>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</si>
  <si>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</si>
  <si>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</si>
  <si>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</si>
  <si>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</si>
  <si>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</si>
  <si>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</si>
  <si>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</si>
  <si>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</si>
  <si>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</si>
  <si>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</si>
  <si>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</si>
  <si>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</si>
  <si>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</si>
  <si>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</si>
  <si>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</si>
  <si>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</si>
  <si>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</si>
  <si>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</si>
  <si>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</si>
  <si>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</si>
  <si>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</si>
  <si>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</si>
  <si>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</si>
  <si>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</si>
  <si>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</si>
  <si>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</si>
  <si>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</si>
  <si>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</si>
  <si>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</si>
  <si>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</si>
  <si>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</si>
  <si>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</si>
  <si>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</si>
  <si>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</si>
  <si>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</si>
  <si>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</si>
  <si>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</si>
  <si>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</si>
  <si>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</si>
  <si>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</si>
  <si>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</si>
  <si>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</si>
  <si>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</si>
  <si>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</si>
  <si>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</si>
  <si>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</si>
  <si>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</si>
  <si>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</si>
  <si>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</si>
  <si>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</si>
  <si>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</si>
  <si>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</si>
  <si>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</si>
  <si>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</si>
  <si>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</si>
  <si>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</si>
  <si>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</si>
  <si>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</si>
  <si>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</si>
  <si>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</si>
  <si>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</si>
  <si>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</si>
  <si>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</si>
  <si>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</si>
  <si>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</si>
  <si>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</si>
  <si>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</si>
  <si>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</si>
  <si>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</si>
  <si>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</si>
  <si>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</si>
  <si>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</si>
  <si>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</si>
  <si>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</si>
  <si>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</si>
  <si>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</si>
  <si>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</si>
  <si>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</si>
  <si>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</si>
  <si>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</si>
  <si>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</si>
  <si>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</si>
  <si>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</si>
  <si>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</si>
  <si>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</si>
  <si>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</si>
  <si>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</si>
  <si>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</si>
  <si>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</si>
  <si>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</si>
  <si>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</si>
  <si>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</si>
  <si>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</si>
  <si>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</si>
  <si>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</si>
  <si>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</si>
  <si>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</si>
  <si>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</si>
  <si>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</si>
  <si>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</si>
  <si>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</si>
  <si>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</si>
  <si>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</si>
  <si>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</si>
  <si>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</si>
  <si>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</si>
  <si>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</si>
  <si>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</si>
  <si>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</si>
  <si>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</si>
  <si>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</si>
  <si>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</si>
  <si>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</si>
  <si>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</si>
  <si>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</si>
  <si>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</si>
  <si>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</si>
  <si>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</si>
  <si>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</si>
  <si>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</si>
  <si>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</si>
  <si>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</si>
  <si>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</si>
  <si>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</si>
  <si>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</si>
  <si>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</si>
  <si>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</si>
  <si>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</si>
  <si>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</si>
  <si>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</si>
  <si>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</si>
  <si>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</si>
  <si>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</si>
  <si>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</si>
  <si>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</si>
  <si>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</si>
  <si>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</si>
  <si>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</si>
  <si>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</si>
  <si>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</si>
  <si>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</si>
  <si>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</si>
  <si>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</si>
  <si>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</si>
  <si>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</si>
  <si>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</si>
  <si>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</si>
  <si>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</si>
  <si>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</si>
  <si>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</si>
  <si>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</si>
  <si>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</si>
  <si>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</si>
  <si>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</si>
  <si>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</si>
  <si>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</si>
  <si>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</si>
  <si>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</si>
  <si>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</si>
  <si>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</si>
  <si>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</si>
  <si>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</si>
  <si>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</si>
  <si>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</si>
  <si>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</si>
  <si>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</si>
  <si>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</si>
  <si>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</si>
  <si>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</si>
  <si>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</si>
  <si>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</si>
  <si>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</si>
  <si>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</si>
  <si>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</si>
  <si>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</si>
  <si>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</si>
  <si>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</si>
  <si>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</si>
  <si>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</si>
  <si>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</si>
  <si>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</si>
  <si>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</si>
  <si>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</si>
  <si>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</si>
  <si>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</si>
  <si>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</si>
  <si>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</si>
  <si>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</si>
  <si>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</si>
  <si>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</si>
  <si>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</si>
  <si>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</si>
  <si>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</si>
  <si>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</si>
  <si>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</si>
  <si>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</si>
  <si>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</si>
  <si>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</si>
  <si>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</si>
  <si>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</si>
  <si>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</si>
  <si>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</si>
  <si>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</si>
  <si>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</si>
  <si>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</si>
  <si>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</si>
  <si>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</si>
  <si>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</si>
  <si>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</si>
  <si>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</si>
  <si>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</si>
  <si>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</si>
  <si>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</si>
  <si>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</si>
  <si>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</si>
  <si>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</si>
  <si>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</si>
  <si>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</si>
  <si>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</si>
  <si>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</si>
  <si>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</si>
  <si>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</si>
  <si>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</si>
  <si>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</si>
  <si>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</si>
  <si>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</si>
  <si>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</si>
  <si>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</si>
  <si>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</si>
  <si>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</si>
  <si>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</si>
  <si>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</si>
  <si>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</si>
  <si>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</si>
  <si>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</si>
  <si>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</si>
  <si>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</si>
  <si>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</si>
  <si>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</si>
  <si>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</si>
  <si>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</si>
  <si>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</si>
  <si>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</si>
  <si>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</si>
  <si>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</si>
  <si>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</si>
  <si>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</si>
  <si>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</si>
  <si>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</si>
  <si>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</si>
  <si>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</si>
  <si>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</si>
  <si>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</si>
  <si>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</si>
  <si>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</si>
  <si>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</si>
  <si>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</si>
  <si>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</si>
  <si>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</si>
  <si>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</si>
  <si>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</si>
  <si>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</si>
  <si>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</si>
  <si>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</si>
  <si>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</si>
  <si>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</si>
  <si>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</si>
  <si>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</si>
  <si>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</si>
  <si>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</si>
  <si>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</si>
  <si>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</si>
  <si>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</si>
  <si>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</si>
  <si>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</si>
  <si>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</si>
  <si>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</si>
  <si>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</si>
  <si>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</si>
  <si>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</si>
  <si>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</si>
  <si>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</si>
  <si>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</si>
  <si>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</si>
  <si>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</si>
  <si>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</si>
  <si>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</si>
  <si>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</si>
  <si>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</si>
  <si>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</si>
  <si>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</si>
  <si>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</si>
  <si>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</si>
  <si>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</si>
  <si>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</si>
  <si>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</si>
  <si>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</si>
  <si>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</si>
  <si>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</si>
  <si>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</si>
  <si>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</si>
  <si>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</si>
  <si>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</si>
  <si>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</si>
  <si>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</si>
  <si>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</si>
  <si>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</si>
  <si>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</si>
  <si>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</si>
  <si>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</si>
  <si>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</si>
  <si>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</si>
  <si>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</si>
  <si>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</si>
  <si>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</si>
  <si>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</si>
  <si>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</si>
  <si>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</si>
  <si>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</si>
  <si>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</si>
  <si>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</si>
  <si>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</si>
  <si>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</si>
  <si>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</si>
  <si>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</si>
  <si>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</si>
  <si>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</si>
  <si>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</si>
  <si>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</si>
  <si>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</si>
  <si>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</si>
  <si>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</si>
  <si>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</si>
  <si>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</si>
  <si>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</si>
  <si>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</si>
  <si>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</si>
  <si>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</si>
  <si>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</si>
  <si>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</si>
  <si>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</si>
  <si>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</si>
  <si>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</si>
  <si>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</si>
  <si>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</si>
  <si>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</si>
  <si>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</si>
  <si>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</si>
  <si>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</si>
  <si>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</si>
  <si>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</si>
  <si>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</si>
  <si>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</si>
  <si>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</si>
  <si>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</si>
  <si>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</si>
  <si>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</si>
  <si>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</si>
  <si>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</si>
  <si>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</si>
  <si>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</si>
  <si>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</si>
  <si>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</si>
  <si>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</si>
  <si>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</si>
  <si>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</si>
  <si>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</si>
  <si>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</si>
  <si>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</si>
  <si>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</si>
  <si>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</si>
  <si>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</si>
  <si>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</si>
  <si>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</si>
  <si>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</si>
  <si>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</si>
  <si>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</si>
  <si>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</si>
  <si>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</si>
  <si>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</si>
  <si>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</si>
  <si>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</si>
  <si>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</si>
  <si>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</si>
  <si>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</si>
  <si>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</si>
  <si>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</si>
  <si>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</si>
  <si>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</si>
  <si>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</si>
  <si>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</si>
  <si>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</si>
  <si>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</si>
  <si>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</si>
  <si>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</si>
  <si>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</si>
  <si>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</si>
  <si>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</si>
  <si>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</si>
  <si>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</si>
  <si>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</si>
  <si>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</si>
  <si>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</si>
  <si>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</si>
  <si>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</si>
  <si>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</si>
  <si>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</si>
  <si>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</si>
  <si>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</si>
  <si>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</si>
  <si>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</si>
  <si>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</si>
  <si>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</si>
  <si>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</si>
  <si>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</si>
  <si>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</si>
  <si>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</si>
  <si>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</si>
  <si>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</si>
  <si>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</si>
  <si>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</si>
  <si>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</si>
  <si>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</si>
  <si>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</si>
  <si>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</si>
  <si>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</si>
  <si>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</si>
  <si>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</si>
  <si>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</si>
  <si>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</si>
  <si>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</si>
  <si>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</si>
  <si>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</si>
  <si>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</si>
  <si>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</si>
  <si>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</si>
  <si>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</si>
  <si>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</si>
  <si>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</si>
  <si>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</si>
  <si>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</si>
  <si>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</si>
  <si>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</si>
  <si>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</si>
  <si>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</si>
  <si>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</si>
  <si>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</si>
  <si>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</si>
  <si>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</si>
  <si>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</si>
  <si>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</si>
  <si>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</si>
  <si>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</si>
  <si>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</si>
  <si>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</si>
  <si>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</si>
  <si>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</si>
  <si>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</si>
  <si>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</si>
  <si>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</si>
  <si>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</si>
  <si>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</si>
  <si>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</si>
  <si>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</si>
  <si>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</si>
  <si>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</si>
  <si>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</si>
  <si>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</si>
  <si>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</si>
  <si>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</si>
  <si>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</si>
  <si>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</si>
  <si>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</si>
  <si>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</si>
  <si>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</si>
  <si>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</si>
  <si>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</si>
  <si>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</si>
  <si>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</si>
  <si>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</si>
  <si>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</si>
  <si>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</si>
  <si>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</si>
  <si>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</si>
  <si>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</si>
  <si>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</si>
  <si>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</si>
  <si>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</si>
  <si>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</si>
  <si>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</si>
  <si>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</si>
  <si>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</si>
  <si>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</si>
  <si>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</si>
  <si>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</si>
  <si>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</si>
  <si>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</si>
  <si>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</si>
  <si>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</si>
  <si>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</si>
  <si>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</si>
  <si>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</si>
  <si>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</si>
  <si>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</si>
  <si>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</si>
  <si>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</si>
  <si>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</si>
  <si>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</si>
  <si>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</si>
  <si>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</si>
  <si>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</si>
  <si>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</si>
  <si>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</si>
  <si>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</si>
  <si>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</si>
  <si>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</si>
  <si>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</si>
  <si>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</si>
  <si>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</si>
  <si>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</si>
  <si>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</si>
  <si>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</si>
  <si>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</si>
  <si>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</si>
  <si>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</si>
  <si>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</si>
  <si>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</si>
  <si>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</si>
  <si>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</si>
  <si>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</si>
  <si>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</si>
  <si>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</si>
  <si>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</si>
  <si>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</si>
  <si>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</si>
  <si>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</si>
  <si>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</si>
  <si>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</si>
  <si>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</si>
  <si>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</si>
  <si>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</si>
  <si>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</si>
  <si>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</si>
  <si>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</si>
  <si>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</si>
  <si>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</si>
  <si>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</si>
  <si>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</si>
  <si>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</si>
  <si>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</si>
  <si>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</si>
  <si>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</si>
  <si>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</si>
  <si>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</si>
  <si>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</si>
  <si>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</si>
  <si>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</si>
  <si>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</si>
  <si>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</si>
  <si>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</si>
  <si>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</si>
  <si>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</si>
  <si>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</si>
  <si>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</si>
  <si>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</si>
  <si>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</si>
  <si>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</si>
  <si>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</si>
  <si>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</si>
  <si>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</si>
  <si>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</si>
  <si>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</si>
  <si>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</si>
  <si>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</si>
  <si>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</si>
  <si>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</si>
  <si>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</si>
  <si>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</si>
  <si>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</si>
  <si>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</si>
  <si>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</si>
  <si>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</si>
  <si>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</si>
  <si>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</si>
  <si>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</si>
  <si>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</si>
  <si>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</si>
  <si>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</si>
  <si>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</si>
  <si>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</si>
  <si>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</si>
  <si>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</si>
  <si>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</si>
  <si>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</si>
  <si>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</si>
  <si>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</si>
  <si>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</si>
  <si>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</si>
  <si>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</si>
  <si>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</si>
  <si>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</si>
  <si>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</si>
  <si>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</si>
  <si>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</si>
  <si>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</si>
  <si>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</si>
  <si>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</si>
  <si>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</si>
  <si>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</si>
  <si>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</si>
  <si>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</si>
  <si>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</si>
  <si>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</si>
  <si>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</si>
  <si>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</si>
  <si>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</si>
  <si>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</si>
  <si>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</si>
  <si>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</si>
  <si>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</si>
  <si>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</si>
  <si>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</si>
  <si>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</si>
  <si>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</si>
  <si>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</si>
  <si>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</si>
  <si>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</si>
  <si>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</si>
  <si>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</si>
  <si>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</si>
  <si>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</si>
  <si>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</si>
  <si>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</si>
  <si>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</si>
  <si>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</si>
  <si>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</si>
  <si>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</si>
  <si>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</si>
  <si>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</si>
  <si>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</si>
  <si>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</si>
  <si>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</si>
  <si>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</si>
  <si>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</si>
  <si>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</si>
  <si>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</si>
  <si>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</si>
  <si>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</si>
  <si>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</si>
  <si>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</si>
  <si>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</si>
  <si>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</si>
  <si>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</si>
  <si>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</si>
  <si>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</si>
  <si>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</si>
  <si>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</si>
  <si>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</si>
  <si>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</si>
  <si>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</si>
  <si>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</si>
  <si>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</si>
  <si>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</si>
  <si>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</si>
  <si>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</si>
  <si>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</si>
  <si>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</si>
  <si>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</si>
  <si>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</si>
  <si>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</si>
  <si>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</si>
  <si>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</si>
  <si>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</si>
  <si>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</si>
  <si>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</si>
  <si>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</si>
  <si>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</si>
  <si>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</si>
  <si>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</si>
  <si>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</si>
  <si>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</si>
  <si>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</si>
  <si>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</si>
  <si>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</si>
  <si>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</si>
  <si>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</si>
  <si>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</si>
  <si>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</si>
  <si>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</si>
  <si>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</si>
  <si>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</si>
  <si>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</si>
  <si>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</si>
  <si>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</si>
  <si>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</si>
  <si>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</si>
  <si>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</si>
  <si>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</si>
  <si>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</si>
  <si>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</si>
  <si>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</si>
  <si>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</si>
  <si>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</si>
  <si>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</si>
  <si>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</si>
  <si>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</si>
  <si>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</si>
  <si>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</si>
  <si>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</si>
  <si>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</si>
  <si>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</si>
  <si>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</si>
  <si>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</si>
  <si>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</si>
  <si>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</si>
  <si>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</si>
  <si>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</si>
  <si>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</si>
  <si>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</si>
  <si>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</si>
  <si>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</si>
  <si>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</si>
  <si>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</si>
  <si>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</si>
  <si>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</si>
  <si>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</si>
  <si>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</si>
  <si>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</si>
  <si>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</si>
  <si>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</si>
  <si>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</si>
  <si>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</si>
  <si>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</si>
  <si>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</si>
  <si>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</si>
  <si>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</si>
  <si>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</si>
  <si>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</si>
  <si>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</si>
  <si>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</si>
  <si>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</si>
  <si>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</si>
  <si>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</si>
  <si>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</si>
  <si>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</si>
  <si>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</si>
  <si>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</si>
  <si>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</si>
  <si>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</si>
  <si>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</si>
  <si>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</si>
  <si>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</si>
  <si>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</si>
  <si>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</si>
  <si>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</si>
  <si>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</si>
  <si>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</si>
  <si>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</si>
  <si>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</si>
  <si>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</si>
  <si>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</si>
  <si>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</si>
  <si>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</si>
  <si>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</si>
  <si>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</si>
  <si>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</si>
  <si>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</si>
  <si>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</si>
  <si>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</si>
  <si>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</si>
  <si>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</si>
  <si>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</si>
  <si>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</si>
  <si>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</si>
  <si>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</si>
  <si>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</si>
  <si>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</si>
  <si>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</si>
  <si>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</si>
  <si>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</si>
  <si>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</si>
  <si>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</si>
  <si>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</si>
  <si>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</si>
  <si>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</si>
  <si>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</si>
  <si>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</si>
  <si>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</si>
  <si>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</si>
  <si>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</si>
  <si>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</si>
  <si>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</si>
  <si>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</si>
  <si>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</si>
  <si>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</si>
  <si>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</si>
  <si>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</si>
  <si>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</si>
  <si>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</si>
  <si>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</si>
  <si>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</si>
  <si>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</si>
  <si>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</si>
  <si>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</si>
  <si>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</si>
  <si>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</si>
  <si>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</si>
  <si>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</si>
  <si>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</si>
  <si>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</si>
  <si>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</si>
  <si>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</si>
  <si>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</si>
  <si>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</si>
  <si>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</si>
  <si>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</si>
  <si>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</si>
  <si>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</si>
  <si>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</si>
  <si>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</si>
  <si>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</si>
  <si>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</si>
  <si>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</si>
  <si>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</si>
  <si>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</si>
  <si>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</si>
  <si>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</si>
  <si>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</si>
  <si>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</si>
  <si>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</si>
  <si>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</si>
  <si>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</si>
  <si>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</si>
  <si>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</si>
  <si>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</si>
  <si>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</si>
  <si>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</si>
  <si>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</si>
  <si>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</si>
  <si>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</si>
  <si>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</si>
  <si>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</si>
  <si>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</si>
  <si>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</si>
  <si>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</si>
  <si>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</si>
  <si>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</si>
  <si>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</si>
  <si>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</si>
  <si>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</si>
  <si>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</si>
  <si>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</si>
  <si>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</si>
  <si>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</si>
  <si>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</si>
  <si>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</si>
  <si>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</si>
  <si>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</si>
  <si>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</si>
  <si>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</si>
  <si>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</si>
  <si>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</si>
  <si>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</si>
  <si>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</si>
  <si>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</si>
  <si>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</si>
  <si>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</si>
  <si>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</si>
  <si>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</si>
  <si>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</si>
  <si>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</si>
  <si>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</si>
  <si>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</si>
  <si>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</si>
  <si>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</si>
  <si>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</si>
  <si>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</si>
  <si>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</si>
  <si>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</si>
  <si>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</si>
  <si>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</si>
  <si>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</si>
  <si>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</si>
  <si>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</si>
  <si>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</si>
  <si>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</si>
  <si>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</si>
  <si>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</si>
  <si>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</si>
  <si>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</si>
  <si>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</si>
  <si>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</si>
  <si>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</si>
  <si>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</si>
  <si>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</si>
  <si>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</si>
  <si>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</si>
  <si>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</si>
  <si>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</si>
  <si>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</si>
  <si>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</si>
  <si>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</si>
  <si>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</si>
  <si>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</si>
  <si>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</si>
  <si>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</si>
  <si>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</si>
  <si>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</si>
  <si>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</si>
  <si>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</si>
  <si>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</si>
  <si>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</si>
  <si>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</si>
  <si>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</si>
  <si>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</si>
  <si>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</si>
  <si>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</si>
  <si>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</si>
  <si>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</si>
  <si>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</si>
  <si>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</si>
  <si>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</si>
  <si>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</si>
  <si>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</si>
  <si>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</si>
  <si>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</si>
  <si>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</si>
  <si>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</si>
  <si>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</si>
  <si>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</si>
  <si>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</si>
  <si>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</si>
  <si>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</si>
  <si>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</si>
  <si>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</si>
  <si>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</si>
  <si>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</si>
  <si>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</si>
  <si>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</si>
  <si>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</si>
  <si>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</si>
  <si>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</si>
  <si>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</si>
  <si>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</si>
  <si>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</si>
  <si>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</si>
  <si>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</si>
  <si>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</si>
  <si>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</si>
  <si>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</si>
  <si>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</si>
  <si>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</si>
  <si>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</si>
  <si>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</si>
  <si>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</si>
  <si>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</si>
  <si>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</si>
  <si>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</si>
  <si>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</si>
  <si>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</si>
  <si>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</si>
  <si>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</si>
  <si>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</si>
  <si>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</si>
  <si>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</si>
  <si>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</si>
  <si>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</si>
  <si>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</si>
  <si>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</si>
  <si>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</si>
  <si>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</si>
  <si>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</si>
  <si>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</si>
  <si>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</si>
  <si>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</si>
  <si>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</si>
  <si>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</si>
  <si>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</si>
  <si>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</si>
  <si>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</si>
  <si>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</si>
  <si>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</si>
  <si>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</si>
  <si>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</si>
  <si>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</si>
  <si>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</si>
  <si>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</si>
  <si>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</si>
  <si>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</si>
  <si>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</si>
  <si>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</si>
  <si>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</si>
  <si>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</si>
  <si>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</si>
  <si>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</si>
  <si>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</si>
  <si>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</si>
  <si>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</si>
  <si>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</si>
  <si>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</si>
  <si>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</si>
  <si>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</si>
  <si>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</si>
  <si>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</si>
  <si>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</si>
  <si>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</si>
  <si>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</si>
  <si>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</si>
  <si>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</si>
  <si>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</si>
  <si>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</si>
  <si>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</si>
  <si>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</si>
  <si>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</si>
  <si>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</si>
  <si>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</si>
  <si>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</si>
  <si>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</si>
  <si>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</si>
  <si>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</si>
  <si>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</si>
  <si>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</si>
  <si>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</si>
  <si>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</si>
  <si>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</si>
  <si>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</si>
  <si>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</si>
  <si>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</si>
  <si>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</si>
  <si>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</si>
  <si>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</si>
  <si>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</si>
  <si>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</si>
  <si>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</si>
  <si>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</si>
  <si>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</si>
  <si>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</si>
  <si>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</si>
  <si>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</si>
  <si>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</si>
  <si>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</si>
  <si>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</si>
  <si>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</si>
  <si>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</si>
  <si>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</si>
  <si>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</si>
  <si>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</si>
  <si>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</si>
  <si>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</si>
  <si>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</si>
  <si>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</si>
  <si>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</si>
  <si>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</si>
  <si>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</si>
  <si>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</si>
  <si>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</si>
  <si>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</si>
  <si>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</si>
  <si>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</si>
  <si>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</si>
  <si>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</si>
  <si>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</si>
  <si>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</si>
  <si>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</si>
  <si>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</si>
  <si>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</si>
  <si>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</si>
  <si>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</si>
  <si>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</si>
  <si>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</si>
  <si>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</si>
  <si>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</si>
  <si>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</si>
  <si>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</si>
  <si>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</si>
  <si>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</si>
  <si>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</si>
  <si>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</si>
  <si>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</si>
  <si>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</si>
  <si>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</si>
  <si>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</si>
  <si>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</si>
  <si>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</si>
  <si>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</si>
  <si>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</si>
  <si>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</si>
  <si>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</si>
  <si>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</si>
  <si>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</si>
  <si>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</si>
  <si>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</si>
  <si>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</si>
  <si>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</si>
  <si>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</si>
  <si>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</si>
  <si>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</si>
  <si>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</si>
  <si>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</si>
  <si>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</si>
  <si>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</si>
  <si>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</si>
  <si>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</si>
  <si>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</si>
  <si>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</si>
  <si>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</si>
  <si>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</si>
  <si>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</si>
  <si>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</si>
  <si>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</si>
  <si>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</si>
  <si>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</si>
  <si>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</si>
  <si>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</si>
  <si>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</si>
  <si>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</si>
  <si>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</si>
  <si>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</si>
  <si>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</si>
  <si>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</si>
  <si>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</si>
  <si>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</si>
  <si>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</si>
  <si>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</si>
  <si>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</si>
  <si>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</si>
  <si>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</si>
  <si>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</si>
  <si>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</si>
  <si>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</si>
  <si>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</si>
  <si>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</si>
  <si>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</si>
  <si>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</si>
  <si>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</si>
  <si>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</si>
  <si>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</si>
  <si>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</si>
  <si>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</si>
  <si>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</si>
  <si>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</si>
  <si>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</si>
  <si>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</si>
  <si>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</si>
  <si>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</si>
  <si>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</si>
  <si>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</si>
  <si>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</si>
  <si>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</si>
  <si>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</si>
  <si>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</si>
  <si>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</si>
  <si>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</si>
  <si>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</si>
  <si>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</si>
  <si>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</si>
  <si>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</si>
  <si>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</si>
  <si>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</si>
  <si>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</si>
  <si>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</si>
  <si>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</si>
  <si>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</si>
  <si>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</si>
  <si>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</si>
  <si>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</si>
  <si>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</si>
  <si>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</si>
  <si>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</si>
  <si>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</si>
  <si>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</si>
  <si>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</si>
  <si>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</si>
  <si>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</si>
  <si>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</si>
  <si>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</si>
  <si>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</si>
  <si>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</si>
  <si>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</si>
  <si>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</si>
  <si>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</si>
  <si>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</si>
  <si>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</si>
  <si>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</si>
  <si>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</si>
  <si>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</si>
  <si>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</si>
  <si>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</si>
  <si>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</si>
  <si>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</si>
  <si>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</si>
  <si>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</si>
  <si>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</si>
  <si>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</si>
  <si>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</si>
  <si>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</si>
  <si>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</si>
  <si>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</si>
  <si>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</si>
  <si>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</si>
  <si>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</si>
  <si>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</si>
  <si>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</si>
  <si>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</si>
  <si>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</si>
  <si>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</si>
  <si>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</si>
  <si>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</si>
  <si>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</si>
  <si>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</si>
  <si>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</si>
  <si>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</si>
  <si>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</si>
  <si>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</si>
  <si>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</si>
  <si>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</si>
  <si>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</si>
  <si>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</si>
  <si>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</si>
  <si>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</si>
  <si>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</si>
  <si>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</si>
  <si>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</si>
  <si>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</si>
  <si>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</si>
  <si>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</si>
  <si>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</si>
  <si>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</si>
  <si>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</si>
  <si>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</si>
  <si>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</si>
  <si>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</si>
  <si>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</si>
  <si>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</si>
  <si>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</si>
  <si>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</si>
  <si>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</si>
  <si>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</si>
  <si>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</si>
  <si>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</si>
  <si>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</si>
  <si>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</si>
  <si>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</si>
  <si>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</si>
  <si>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</si>
  <si>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</si>
  <si>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</si>
  <si>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</si>
  <si>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</si>
  <si>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</si>
  <si>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</si>
  <si>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</si>
  <si>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</si>
  <si>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</si>
  <si>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</si>
  <si>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</si>
  <si>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</si>
  <si>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</si>
  <si>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</si>
  <si>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</si>
  <si>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</si>
  <si>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</si>
  <si>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</si>
  <si>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</si>
  <si>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</si>
  <si>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</si>
  <si>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</si>
  <si>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</si>
  <si>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</si>
  <si>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</si>
  <si>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</si>
  <si>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</si>
  <si>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</si>
  <si>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</si>
  <si>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</si>
  <si>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</si>
  <si>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</si>
  <si>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</si>
  <si>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</si>
  <si>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</si>
  <si>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</si>
  <si>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</si>
  <si>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</si>
  <si>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</si>
  <si>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</si>
  <si>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</si>
  <si>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</si>
  <si>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</si>
  <si>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</si>
  <si>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</si>
  <si>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</si>
  <si>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</si>
  <si>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</si>
  <si>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</si>
  <si>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</si>
  <si>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</si>
  <si>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</si>
  <si>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</si>
  <si>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</si>
  <si>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</si>
  <si>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</si>
  <si>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</si>
  <si>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</si>
  <si>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</si>
  <si>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</si>
  <si>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</si>
  <si>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</si>
  <si>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</si>
  <si>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</si>
  <si>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</si>
  <si>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</si>
  <si>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</si>
  <si>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</si>
  <si>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</si>
  <si>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</si>
  <si>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</si>
  <si>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</si>
  <si>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</si>
  <si>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</si>
  <si>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</si>
  <si>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</si>
  <si>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</si>
  <si>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</si>
  <si>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</si>
  <si>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</si>
  <si>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</si>
  <si>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</si>
  <si>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</si>
  <si>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</si>
  <si>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</si>
  <si>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</si>
  <si>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</si>
  <si>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</si>
  <si>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</si>
  <si>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</si>
  <si>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</si>
  <si>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</si>
  <si>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</si>
  <si>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</si>
  <si>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</si>
  <si>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</si>
  <si>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</si>
  <si>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</si>
  <si>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</si>
  <si>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</si>
  <si>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</si>
  <si>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</si>
  <si>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</si>
  <si>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</si>
  <si>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</si>
  <si>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</si>
  <si>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</si>
  <si>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</si>
  <si>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</si>
  <si>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</si>
  <si>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</si>
  <si>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</si>
  <si>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</si>
  <si>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</si>
  <si>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</si>
  <si>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</si>
  <si>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</si>
  <si>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</si>
  <si>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</si>
  <si>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</si>
  <si>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</si>
  <si>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</si>
  <si>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</si>
  <si>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</si>
  <si>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</si>
  <si>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</si>
  <si>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</si>
  <si>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</si>
  <si>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</si>
  <si>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</si>
  <si>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</si>
  <si>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</si>
  <si>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</si>
  <si>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</si>
  <si>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</si>
  <si>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</si>
  <si>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</si>
  <si>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</si>
  <si>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</si>
  <si>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</si>
  <si>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</si>
  <si>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</si>
  <si>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</si>
  <si>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</si>
  <si>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</si>
  <si>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</si>
  <si>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</si>
  <si>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</si>
  <si>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</si>
  <si>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</si>
  <si>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</si>
  <si>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</si>
  <si>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</si>
  <si>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</si>
  <si>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</si>
  <si>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</si>
  <si>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</si>
  <si>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</si>
  <si>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</si>
  <si>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</si>
  <si>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</si>
  <si>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</si>
  <si>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</si>
  <si>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</si>
  <si>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</si>
  <si>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</si>
  <si>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</si>
  <si>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</si>
  <si>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</si>
  <si>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</si>
  <si>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</si>
  <si>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</si>
  <si>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</si>
  <si>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</si>
  <si>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</si>
  <si>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</si>
  <si>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</si>
  <si>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</si>
  <si>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</si>
  <si>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</si>
  <si>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</si>
  <si>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</si>
  <si>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</si>
  <si>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</si>
  <si>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</si>
  <si>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</si>
  <si>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</si>
  <si>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</si>
  <si>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</si>
  <si>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</si>
  <si>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</si>
  <si>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</si>
  <si>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</si>
  <si>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</si>
  <si>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</si>
  <si>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</si>
  <si>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</si>
  <si>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</si>
  <si>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</si>
  <si>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</si>
  <si>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</si>
  <si>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</si>
  <si>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</si>
  <si>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</si>
  <si>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</si>
  <si>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</si>
  <si>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</si>
  <si>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</si>
  <si>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</si>
  <si>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</si>
  <si>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</si>
  <si>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</si>
  <si>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</si>
  <si>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</si>
  <si>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</si>
  <si>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</si>
  <si>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</si>
  <si>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</si>
  <si>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</si>
  <si>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</si>
  <si>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</si>
  <si>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</si>
  <si>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</si>
  <si>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</si>
  <si>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</si>
  <si>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</si>
  <si>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</si>
  <si>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</si>
  <si>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</si>
  <si>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</si>
  <si>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</si>
  <si>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</si>
  <si>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</si>
  <si>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</si>
  <si>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</si>
  <si>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</si>
  <si>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</si>
  <si>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</si>
  <si>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</si>
  <si>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</si>
  <si>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</si>
  <si>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</si>
  <si>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</si>
  <si>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</si>
  <si>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</si>
  <si>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</si>
  <si>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</si>
  <si>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</si>
  <si>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</si>
  <si>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</si>
  <si>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</si>
  <si>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</si>
  <si>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</si>
  <si>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</si>
  <si>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</si>
  <si>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</si>
  <si>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</si>
  <si>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</si>
  <si>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</si>
  <si>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</si>
  <si>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</si>
  <si>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</si>
  <si>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</si>
  <si>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</si>
  <si>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</si>
  <si>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</si>
  <si>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</si>
  <si>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</si>
  <si>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</si>
  <si>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</si>
  <si>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</si>
  <si>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</si>
  <si>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</si>
  <si>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</si>
  <si>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</si>
  <si>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</si>
  <si>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</si>
  <si>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</si>
  <si>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</si>
  <si>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</si>
  <si>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</si>
  <si>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</si>
  <si>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</si>
  <si>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</si>
  <si>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</si>
  <si>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</si>
  <si>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</si>
  <si>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</si>
  <si>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</si>
  <si>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</si>
  <si>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</si>
  <si>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</si>
  <si>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</si>
  <si>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</si>
  <si>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</si>
  <si>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</si>
  <si>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</si>
  <si>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</si>
  <si>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</si>
  <si>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</si>
  <si>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</si>
  <si>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</si>
  <si>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</si>
  <si>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</si>
  <si>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</si>
  <si>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</si>
  <si>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</si>
  <si>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</si>
  <si>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</si>
  <si>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</si>
  <si>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</si>
  <si>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</si>
  <si>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</si>
  <si>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</si>
  <si>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</si>
  <si>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</si>
  <si>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</si>
  <si>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</si>
  <si>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</si>
  <si>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</si>
  <si>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</si>
  <si>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</si>
  <si>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</si>
  <si>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</si>
  <si>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</si>
  <si>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</si>
  <si>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</si>
  <si>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</si>
  <si>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</si>
  <si>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</si>
  <si>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</si>
  <si>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</si>
  <si>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</si>
  <si>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</si>
  <si>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</si>
  <si>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</si>
  <si>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</si>
  <si>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</si>
  <si>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</si>
  <si>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</si>
  <si>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</si>
  <si>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</si>
  <si>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</si>
  <si>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</si>
  <si>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</si>
  <si>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</si>
  <si>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</si>
  <si>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</si>
  <si>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</si>
  <si>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</si>
  <si>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</si>
  <si>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</si>
  <si>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</si>
  <si>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</si>
  <si>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</si>
  <si>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</si>
  <si>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</si>
  <si>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</si>
  <si>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</si>
  <si>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</si>
  <si>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</si>
  <si>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</si>
  <si>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</si>
  <si>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</si>
  <si>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</si>
  <si>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</si>
  <si>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</si>
  <si>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</si>
  <si>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</si>
  <si>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</si>
  <si>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</si>
  <si>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</si>
  <si>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</si>
  <si>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</si>
  <si>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</si>
  <si>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</si>
  <si>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</si>
  <si>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</si>
  <si>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</si>
  <si>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</si>
  <si>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</si>
  <si>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</si>
  <si>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</si>
  <si>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</si>
  <si>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</si>
  <si>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</si>
  <si>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</si>
  <si>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</si>
  <si>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</si>
  <si>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</si>
  <si>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</si>
  <si>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</si>
  <si>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</si>
  <si>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</si>
  <si>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</si>
  <si>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</si>
  <si>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</si>
  <si>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</si>
  <si>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</si>
  <si>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</si>
  <si>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</si>
  <si>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</si>
  <si>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</si>
  <si>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</si>
  <si>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</si>
  <si>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</si>
  <si>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</si>
  <si>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</si>
  <si>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</si>
  <si>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</si>
  <si>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</si>
  <si>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</si>
  <si>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</si>
  <si>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</si>
  <si>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</si>
  <si>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</si>
  <si>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</si>
  <si>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</si>
  <si>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</si>
  <si>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</si>
  <si>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</si>
  <si>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</si>
  <si>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</si>
  <si>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</si>
  <si>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</si>
  <si>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</si>
  <si>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</si>
  <si>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</si>
  <si>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</si>
  <si>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</si>
  <si>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</si>
  <si>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</si>
  <si>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</si>
  <si>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</si>
  <si>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</si>
  <si>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</si>
  <si>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</si>
  <si>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</si>
  <si>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</si>
  <si>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</si>
  <si>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</si>
  <si>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</si>
  <si>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</si>
  <si>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</si>
  <si>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</si>
  <si>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</si>
  <si>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</si>
  <si>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</si>
  <si>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</si>
  <si>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</si>
  <si>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</si>
  <si>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</si>
  <si>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</si>
  <si>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</si>
  <si>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</si>
  <si>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</si>
  <si>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</si>
  <si>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</si>
  <si>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</si>
  <si>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</si>
  <si>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</si>
  <si>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</si>
  <si>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</si>
  <si>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</si>
  <si>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</si>
  <si>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</si>
  <si>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</si>
  <si>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</si>
  <si>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</si>
  <si>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</si>
  <si>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</si>
  <si>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</si>
  <si>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</si>
  <si>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</si>
  <si>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</si>
  <si>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</si>
  <si>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</si>
  <si>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</si>
  <si>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</si>
  <si>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</si>
  <si>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</si>
  <si>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</si>
  <si>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</si>
  <si>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</si>
  <si>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</si>
  <si>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</si>
  <si>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</si>
  <si>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</si>
  <si>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</si>
  <si>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</si>
  <si>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</si>
  <si>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</si>
  <si>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</si>
  <si>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</si>
  <si>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</si>
  <si>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</si>
  <si>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</si>
  <si>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</si>
  <si>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</si>
  <si>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</si>
  <si>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</si>
  <si>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</si>
  <si>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</si>
  <si>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</si>
  <si>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</si>
  <si>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</si>
  <si>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</si>
  <si>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</si>
  <si>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</si>
  <si>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</si>
  <si>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</si>
  <si>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</si>
  <si>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</si>
  <si>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</si>
  <si>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</si>
  <si>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</si>
  <si>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</si>
  <si>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</si>
  <si>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</si>
  <si>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</si>
  <si>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</si>
  <si>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</si>
  <si>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</si>
  <si>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</si>
  <si>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</si>
  <si>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</si>
  <si>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</si>
  <si>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</si>
  <si>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</si>
  <si>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</si>
  <si>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</si>
  <si>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</si>
  <si>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</si>
  <si>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</si>
  <si>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</si>
  <si>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</si>
  <si>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</si>
  <si>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</si>
  <si>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</si>
  <si>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</si>
  <si>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</si>
  <si>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</si>
  <si>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</si>
  <si>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</si>
  <si>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</si>
  <si>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</si>
  <si>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</si>
  <si>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</si>
  <si>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</si>
  <si>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</si>
  <si>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</si>
  <si>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</si>
  <si>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</si>
  <si>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</si>
  <si>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</si>
  <si>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</si>
  <si>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</si>
  <si>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</si>
  <si>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</si>
  <si>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</si>
  <si>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</si>
  <si>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</si>
  <si>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</si>
  <si>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</si>
  <si>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</si>
  <si>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</si>
  <si>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</si>
  <si>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</si>
  <si>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</si>
  <si>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</si>
  <si>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</si>
  <si>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</si>
  <si>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</si>
  <si>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</si>
  <si>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</si>
  <si>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</si>
  <si>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</si>
  <si>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</si>
  <si>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</si>
  <si>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</si>
  <si>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</si>
  <si>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</si>
  <si>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</si>
  <si>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</si>
  <si>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</si>
  <si>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</si>
  <si>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</si>
  <si>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</si>
  <si>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</si>
  <si>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</si>
  <si>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</si>
  <si>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</si>
  <si>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</si>
  <si>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</si>
  <si>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</si>
  <si>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</si>
  <si>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</si>
  <si>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</si>
  <si>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</si>
  <si>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</si>
  <si>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</si>
  <si>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</si>
  <si>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</si>
  <si>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</si>
  <si>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</si>
  <si>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</si>
  <si>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</si>
  <si>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</si>
  <si>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</si>
  <si>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</si>
  <si>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</si>
  <si>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</si>
  <si>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</si>
  <si>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</si>
  <si>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</si>
  <si>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</si>
  <si>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</si>
  <si>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</si>
  <si>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</si>
  <si>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</si>
  <si>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</si>
  <si>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</si>
  <si>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</si>
  <si>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</si>
  <si>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</si>
  <si>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</si>
  <si>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</si>
  <si>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</si>
  <si>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</si>
  <si>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</si>
  <si>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</si>
  <si>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</si>
  <si>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</si>
  <si>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</si>
  <si>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</si>
  <si>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</si>
  <si>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</si>
  <si>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</si>
  <si>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</si>
  <si>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</si>
  <si>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</si>
  <si>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</si>
  <si>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</si>
  <si>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</si>
  <si>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</si>
  <si>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</si>
  <si>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</si>
  <si>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</si>
  <si>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</si>
  <si>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</si>
  <si>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</si>
  <si>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</si>
  <si>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</si>
  <si>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</si>
  <si>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</si>
  <si>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</si>
  <si>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</si>
  <si>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</si>
  <si>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</si>
  <si>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</si>
  <si>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</si>
  <si>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</si>
  <si>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</si>
  <si>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</si>
  <si>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</si>
  <si>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</si>
  <si>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</si>
  <si>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</si>
  <si>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</si>
  <si>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</si>
  <si>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</si>
  <si>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</si>
  <si>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</si>
  <si>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</si>
  <si>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</si>
  <si>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</si>
  <si>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</si>
  <si>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</si>
  <si>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</si>
  <si>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</si>
  <si>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</si>
  <si>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</si>
  <si>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</si>
  <si>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</si>
  <si>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</si>
  <si>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</si>
  <si>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</si>
  <si>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</si>
  <si>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</si>
  <si>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</si>
  <si>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</si>
  <si>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</si>
  <si>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</si>
  <si>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</si>
  <si>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</si>
  <si>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</si>
  <si>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</si>
  <si>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</si>
  <si>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</si>
  <si>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</si>
  <si>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</si>
  <si>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</si>
  <si>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</si>
  <si>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</si>
  <si>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</si>
  <si>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</si>
  <si>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</si>
  <si>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</si>
  <si>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</si>
  <si>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</si>
  <si>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</si>
  <si>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</si>
  <si>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</si>
  <si>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</si>
  <si>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</si>
  <si>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</si>
  <si>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</si>
  <si>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</si>
  <si>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</si>
  <si>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</si>
  <si>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</si>
  <si>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</si>
  <si>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</si>
  <si>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</si>
  <si>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</si>
  <si>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</si>
  <si>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</si>
  <si>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</si>
  <si>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</si>
  <si>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</si>
  <si>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</si>
  <si>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</si>
  <si>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</si>
  <si>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</si>
  <si>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</si>
  <si>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</si>
  <si>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</si>
  <si>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</si>
  <si>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</si>
  <si>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</si>
  <si>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</si>
  <si>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</si>
  <si>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</si>
  <si>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</si>
  <si>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</si>
  <si>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</si>
  <si>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</si>
  <si>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</si>
  <si>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</si>
  <si>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</si>
  <si>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</si>
  <si>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</si>
  <si>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</si>
  <si>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</si>
  <si>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</si>
  <si>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</si>
  <si>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</si>
  <si>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</si>
  <si>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</si>
  <si>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</si>
  <si>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</si>
  <si>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</si>
  <si>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</si>
  <si>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</si>
  <si>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</si>
  <si>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</si>
  <si>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</si>
  <si>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</si>
  <si>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</si>
  <si>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</si>
  <si>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</si>
  <si>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</si>
  <si>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</si>
  <si>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</si>
  <si>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</si>
  <si>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</si>
  <si>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</si>
  <si>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</si>
  <si>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</si>
  <si>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</si>
  <si>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</si>
  <si>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</si>
  <si>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</si>
  <si>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</si>
  <si>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</si>
  <si>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</si>
  <si>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</si>
  <si>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</si>
  <si>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</si>
  <si>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</si>
  <si>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</si>
  <si>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</si>
  <si>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</si>
  <si>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</si>
  <si>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</si>
  <si>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</si>
  <si>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</si>
  <si>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</si>
  <si>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</si>
  <si>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</si>
  <si>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</si>
  <si>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</si>
  <si>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</si>
  <si>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</si>
  <si>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</si>
  <si>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</si>
  <si>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</si>
  <si>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</si>
  <si>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</si>
  <si>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</si>
  <si>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</si>
  <si>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</si>
  <si>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</si>
  <si>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</si>
  <si>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</si>
  <si>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</si>
  <si>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</si>
  <si>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</si>
  <si>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</si>
  <si>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</si>
  <si>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</si>
  <si>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</si>
  <si>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</si>
  <si>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</si>
  <si>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</si>
  <si>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</si>
  <si>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</si>
  <si>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</si>
  <si>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</si>
  <si>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</si>
  <si>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</si>
  <si>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</si>
  <si>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</si>
  <si>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</si>
  <si>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</si>
  <si>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</si>
  <si>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</si>
  <si>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</si>
  <si>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</si>
  <si>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</si>
  <si>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</si>
  <si>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</si>
  <si>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</si>
  <si>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</si>
  <si>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</si>
  <si>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</si>
  <si>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</si>
  <si>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</si>
  <si>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</si>
  <si>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</si>
  <si>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</si>
  <si>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</si>
  <si>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</si>
  <si>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</si>
  <si>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</si>
  <si>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</si>
  <si>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</si>
  <si>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</si>
  <si>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</si>
  <si>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</si>
  <si>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</si>
  <si>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</si>
  <si>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</si>
  <si>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</si>
  <si>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</si>
  <si>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</si>
  <si>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</si>
  <si>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</si>
  <si>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</si>
  <si>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</si>
  <si>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</si>
  <si>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</si>
  <si>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</si>
  <si>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</si>
  <si>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</si>
  <si>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</si>
  <si>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</si>
  <si>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</si>
  <si>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</si>
  <si>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</si>
  <si>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</si>
  <si>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</si>
  <si>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</si>
  <si>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</si>
  <si>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</si>
  <si>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</si>
  <si>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</si>
  <si>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</si>
  <si>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</si>
  <si>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</si>
  <si>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</si>
  <si>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</si>
  <si>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</si>
  <si>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</si>
  <si>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</si>
  <si>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</si>
  <si>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</si>
  <si>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</si>
  <si>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</si>
  <si>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</si>
  <si>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</si>
  <si>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</si>
  <si>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</si>
  <si>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</si>
  <si>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</si>
  <si>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</si>
  <si>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</si>
  <si>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</si>
  <si>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</si>
  <si>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</si>
  <si>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</si>
  <si>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</si>
  <si>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</si>
  <si>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</si>
  <si>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</si>
  <si>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</si>
  <si>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</si>
  <si>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</si>
  <si>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</si>
  <si>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</si>
  <si>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</si>
  <si>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</si>
  <si>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</si>
  <si>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</si>
  <si>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</si>
  <si>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</si>
  <si>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</si>
  <si>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</si>
  <si>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</si>
  <si>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</si>
  <si>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</si>
  <si>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</si>
  <si>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</si>
  <si>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</si>
  <si>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</si>
  <si>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</si>
  <si>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</si>
  <si>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</si>
  <si>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</si>
  <si>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</si>
  <si>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</si>
  <si>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</si>
  <si>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</si>
  <si>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</si>
  <si>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</si>
  <si>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</si>
  <si>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</si>
  <si>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</si>
  <si>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</si>
  <si>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</si>
  <si>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</si>
  <si>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</si>
  <si>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</si>
  <si>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</si>
  <si>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</si>
  <si>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</si>
  <si>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</si>
  <si>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</si>
  <si>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</si>
  <si>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</si>
  <si>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</si>
  <si>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</si>
  <si>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</si>
  <si>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</si>
  <si>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</si>
  <si>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</si>
  <si>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</si>
  <si>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</si>
  <si>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</si>
  <si>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</si>
  <si>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</si>
  <si>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</si>
  <si>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</si>
  <si>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</si>
  <si>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</si>
  <si>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</si>
  <si>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</si>
  <si>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</si>
  <si>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</si>
  <si>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</si>
  <si>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</si>
  <si>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</si>
  <si>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</si>
  <si>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</si>
  <si>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</si>
  <si>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</si>
  <si>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</si>
  <si>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</si>
  <si>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</si>
  <si>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</si>
  <si>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</si>
  <si>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</si>
  <si>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</si>
  <si>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</si>
  <si>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</si>
  <si>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</si>
  <si>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</si>
  <si>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</si>
  <si>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</si>
  <si>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</si>
  <si>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</si>
  <si>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</si>
  <si>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</si>
  <si>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</si>
  <si>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</si>
  <si>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</si>
  <si>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</si>
  <si>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</si>
  <si>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</si>
  <si>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</si>
  <si>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</si>
  <si>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</si>
  <si>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</si>
  <si>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</si>
  <si>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</si>
  <si>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</si>
  <si>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</si>
  <si>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</si>
  <si>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</si>
  <si>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</si>
  <si>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</si>
  <si>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</si>
  <si>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</si>
  <si>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</si>
  <si>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</si>
  <si>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</si>
  <si>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</si>
  <si>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</si>
  <si>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</si>
  <si>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</si>
  <si>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</si>
  <si>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</si>
  <si>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</si>
  <si>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</si>
  <si>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</si>
  <si>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</si>
  <si>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</si>
  <si>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</si>
  <si>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</si>
  <si>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</si>
  <si>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</si>
  <si>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</si>
  <si>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</si>
  <si>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</si>
  <si>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</si>
  <si>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</si>
  <si>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</si>
  <si>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</si>
  <si>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</si>
  <si>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</si>
  <si>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</si>
  <si>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</si>
  <si>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</si>
  <si>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</si>
  <si>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</si>
  <si>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</si>
  <si>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</si>
  <si>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</si>
  <si>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</si>
  <si>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</si>
  <si>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</si>
  <si>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</si>
  <si>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</si>
  <si>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</si>
  <si>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</si>
  <si>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</si>
  <si>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</si>
  <si>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</si>
  <si>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</si>
  <si>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</si>
  <si>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</si>
  <si>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</si>
  <si>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</si>
  <si>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</si>
  <si>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</si>
  <si>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</si>
  <si>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</si>
  <si>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</si>
  <si>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</si>
  <si>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</si>
  <si>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</si>
  <si>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</si>
  <si>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</si>
  <si>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</si>
  <si>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</si>
  <si>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</si>
  <si>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</si>
  <si>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</si>
  <si>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</si>
  <si>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</si>
  <si>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</si>
  <si>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</si>
  <si>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</si>
  <si>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</si>
  <si>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</si>
  <si>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</si>
  <si>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</si>
  <si>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</si>
  <si>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</si>
  <si>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</si>
  <si>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</si>
  <si>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</si>
  <si>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</si>
  <si>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</si>
  <si>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</si>
  <si>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</si>
  <si>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</si>
  <si>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</si>
  <si>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</si>
  <si>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</si>
  <si>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</si>
  <si>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</si>
  <si>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</si>
  <si>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</si>
  <si>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</si>
  <si>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</si>
  <si>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</si>
  <si>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</si>
  <si>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</si>
  <si>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</si>
  <si>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</si>
  <si>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</si>
  <si>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</si>
  <si>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</si>
  <si>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</si>
  <si>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</si>
  <si>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</si>
  <si>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</si>
  <si>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</si>
  <si>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</si>
  <si>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</si>
  <si>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</si>
  <si>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</si>
  <si>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</si>
  <si>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</si>
  <si>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</si>
  <si>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</si>
  <si>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</si>
  <si>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</si>
  <si>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</si>
  <si>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</si>
  <si>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</si>
  <si>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</si>
  <si>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</si>
  <si>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</si>
  <si>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</si>
  <si>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</si>
  <si>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</si>
  <si>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</si>
  <si>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</si>
  <si>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</si>
  <si>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</si>
  <si>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</si>
  <si>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</si>
  <si>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</si>
  <si>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</si>
  <si>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</si>
  <si>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</si>
  <si>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</si>
  <si>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</si>
  <si>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</si>
  <si>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</si>
  <si>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</si>
  <si>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</si>
  <si>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</si>
  <si>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</si>
  <si>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</si>
  <si>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</si>
  <si>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</si>
  <si>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</si>
  <si>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</si>
  <si>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</si>
  <si>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</si>
  <si>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</si>
  <si>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</si>
  <si>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</si>
  <si>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</si>
  <si>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</si>
  <si>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</si>
  <si>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</si>
  <si>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</si>
  <si>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</si>
  <si>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</si>
  <si>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</si>
  <si>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</si>
  <si>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</si>
  <si>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</si>
  <si>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</si>
  <si>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</si>
  <si>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</si>
  <si>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</si>
  <si>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</si>
  <si>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</si>
  <si>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</si>
  <si>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</si>
  <si>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</si>
  <si>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</si>
  <si>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</si>
  <si>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</si>
  <si>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</si>
  <si>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</si>
  <si>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</si>
  <si>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</si>
  <si>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</si>
  <si>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</si>
  <si>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</si>
  <si>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</si>
  <si>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</si>
  <si>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</si>
  <si>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</si>
  <si>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</si>
  <si>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</si>
  <si>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</si>
  <si>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</si>
  <si>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</si>
  <si>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</si>
  <si>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</si>
  <si>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</si>
  <si>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</si>
  <si>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</si>
  <si>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</si>
  <si>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</si>
  <si>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</si>
  <si>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</si>
  <si>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</si>
  <si>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</si>
  <si>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</si>
  <si>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</si>
  <si>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</si>
  <si>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</si>
  <si>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</si>
  <si>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</si>
  <si>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</si>
  <si>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</si>
  <si>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</si>
  <si>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</si>
  <si>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</si>
  <si>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</si>
  <si>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</si>
  <si>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</si>
  <si>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</si>
  <si>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</si>
  <si>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</si>
  <si>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</si>
  <si>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</si>
  <si>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</si>
  <si>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</si>
  <si>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</si>
  <si>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</si>
  <si>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</si>
  <si>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</si>
  <si>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</si>
  <si>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</si>
  <si>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</si>
  <si>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</si>
  <si>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</si>
  <si>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</si>
  <si>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</si>
  <si>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</si>
  <si>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</si>
  <si>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</si>
  <si>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</si>
  <si>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</si>
  <si>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</si>
  <si>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</si>
  <si>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</si>
  <si>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</si>
  <si>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</si>
  <si>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</si>
  <si>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</si>
  <si>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</si>
  <si>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</si>
  <si>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</si>
  <si>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</si>
  <si>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</si>
  <si>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</si>
  <si>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</si>
  <si>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</si>
  <si>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</si>
  <si>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</si>
  <si>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</si>
  <si>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</si>
  <si>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</si>
  <si>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</si>
  <si>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</si>
  <si>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</si>
  <si>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</si>
  <si>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</si>
  <si>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</si>
  <si>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</si>
  <si>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</si>
  <si>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</si>
  <si>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</si>
  <si>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</si>
  <si>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</si>
  <si>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</si>
  <si>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</si>
  <si>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</si>
  <si>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</si>
  <si>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</si>
  <si>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</si>
  <si>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</si>
  <si>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</si>
  <si>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</si>
  <si>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</si>
  <si>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</si>
  <si>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</si>
  <si>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</si>
  <si>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</si>
  <si>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</si>
  <si>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</si>
  <si>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</si>
  <si>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</si>
  <si>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</si>
  <si>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</si>
  <si>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</si>
  <si>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</si>
  <si>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</si>
  <si>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</si>
  <si>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</si>
  <si>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</si>
  <si>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</si>
  <si>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</si>
  <si>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</si>
  <si>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</si>
  <si>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</si>
  <si>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</si>
  <si>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</si>
  <si>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</si>
  <si>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</si>
  <si>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</si>
  <si>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</si>
  <si>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</si>
  <si>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</si>
  <si>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</si>
  <si>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</si>
  <si>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</si>
  <si>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</si>
  <si>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</si>
  <si>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</si>
  <si>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</si>
  <si>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</si>
  <si>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</si>
  <si>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</si>
  <si>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</si>
  <si>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</si>
  <si>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</si>
  <si>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</si>
  <si>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</si>
  <si>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</si>
  <si>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</si>
  <si>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</si>
  <si>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</si>
  <si>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</si>
  <si>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</si>
  <si>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</si>
  <si>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</si>
  <si>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</si>
  <si>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</si>
  <si>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</si>
  <si>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</si>
  <si>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</si>
  <si>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</si>
  <si>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</si>
  <si>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</si>
  <si>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</si>
  <si>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</si>
  <si>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</si>
  <si>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</si>
  <si>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</si>
  <si>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</si>
  <si>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</si>
  <si>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</si>
  <si>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</si>
  <si>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</si>
  <si>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</si>
  <si>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</si>
  <si>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</si>
  <si>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</si>
  <si>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</si>
  <si>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</si>
  <si>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</si>
  <si>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</si>
  <si>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</si>
  <si>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</si>
  <si>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</si>
  <si>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</si>
  <si>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</si>
  <si>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</si>
  <si>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</si>
  <si>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</si>
  <si>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</si>
  <si>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</si>
  <si>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</si>
  <si>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</si>
  <si>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</si>
  <si>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</si>
  <si>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</si>
  <si>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</si>
  <si>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</si>
  <si>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</si>
  <si>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</si>
  <si>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</si>
  <si>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</si>
  <si>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</si>
  <si>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</si>
  <si>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</si>
  <si>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</si>
  <si>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</si>
  <si>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</si>
  <si>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</si>
  <si>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</si>
  <si>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</si>
  <si>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</si>
  <si>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</si>
  <si>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</si>
  <si>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</si>
  <si>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</si>
  <si>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</si>
  <si>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</si>
  <si>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</si>
  <si>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</si>
  <si>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</si>
  <si>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</si>
  <si>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</si>
  <si>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</si>
  <si>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</si>
  <si>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</si>
  <si>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</si>
  <si>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</si>
  <si>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</si>
  <si>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</si>
  <si>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</si>
  <si>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</si>
  <si>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</si>
  <si>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</si>
  <si>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</si>
  <si>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</si>
  <si>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</si>
  <si>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</si>
  <si>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</si>
  <si>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</si>
  <si>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</si>
  <si>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</si>
  <si>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</si>
  <si>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</si>
  <si>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</si>
  <si>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</si>
  <si>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</si>
  <si>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</si>
  <si>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</si>
  <si>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</si>
  <si>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</si>
  <si>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</si>
  <si>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</si>
  <si>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</si>
  <si>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</si>
  <si>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</si>
  <si>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</si>
  <si>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</si>
  <si>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</si>
  <si>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</si>
  <si>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</si>
  <si>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</si>
  <si>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</si>
  <si>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</si>
  <si>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</si>
  <si>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</si>
  <si>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</si>
  <si>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</si>
  <si>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</si>
  <si>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</si>
  <si>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</si>
  <si>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</si>
  <si>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</si>
  <si>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</si>
  <si>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</si>
  <si>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</si>
  <si>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</si>
  <si>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</si>
  <si>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</si>
  <si>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</si>
  <si>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</si>
  <si>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</si>
  <si>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</si>
  <si>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</si>
  <si>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</si>
  <si>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</si>
  <si>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</si>
  <si>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</si>
  <si>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</si>
  <si>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</si>
  <si>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</si>
  <si>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</si>
  <si>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</si>
  <si>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</si>
  <si>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</si>
  <si>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</si>
  <si>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</si>
  <si>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</si>
  <si>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</si>
  <si>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</si>
  <si>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</si>
  <si>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</si>
  <si>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</si>
  <si>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</si>
  <si>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</si>
  <si>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</si>
  <si>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</si>
  <si>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</si>
  <si>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</si>
  <si>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</si>
  <si>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</si>
  <si>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</si>
  <si>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</si>
  <si>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</si>
  <si>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</si>
  <si>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</si>
  <si>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</si>
  <si>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</si>
  <si>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</si>
  <si>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</si>
  <si>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</si>
  <si>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</si>
  <si>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</si>
  <si>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</si>
  <si>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</si>
  <si>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</si>
  <si>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</si>
  <si>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</si>
  <si>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</si>
  <si>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</si>
  <si>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</si>
  <si>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</si>
  <si>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</si>
  <si>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</si>
  <si>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</si>
  <si>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</si>
  <si>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</si>
  <si>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</si>
  <si>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</si>
  <si>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</si>
  <si>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</si>
  <si>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</si>
  <si>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</si>
  <si>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</si>
  <si>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</si>
  <si>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</si>
  <si>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</si>
  <si>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</si>
  <si>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</si>
  <si>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</si>
  <si>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</si>
  <si>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</si>
  <si>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</si>
  <si>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</si>
  <si>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</si>
  <si>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</si>
  <si>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</si>
  <si>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</si>
  <si>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</si>
  <si>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</si>
  <si>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</si>
  <si>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</si>
  <si>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</si>
  <si>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</si>
  <si>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</si>
  <si>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</si>
  <si>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</si>
  <si>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</si>
  <si>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</si>
  <si>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</si>
  <si>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</si>
  <si>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</si>
  <si>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</si>
  <si>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</si>
  <si>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</si>
  <si>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</si>
  <si>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</si>
  <si>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</si>
  <si>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</si>
  <si>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</si>
  <si>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</si>
  <si>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</si>
  <si>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</si>
  <si>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</si>
  <si>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</si>
  <si>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</si>
  <si>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</si>
  <si>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</si>
  <si>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</si>
  <si>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</si>
  <si>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</si>
  <si>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</si>
  <si>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</si>
  <si>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</si>
  <si>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</si>
  <si>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</si>
  <si>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</si>
  <si>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</si>
  <si>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</si>
  <si>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</si>
  <si>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</si>
  <si>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</si>
  <si>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</si>
  <si>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</si>
  <si>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</si>
  <si>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</si>
  <si>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</si>
  <si>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</si>
  <si>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</si>
  <si>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</si>
  <si>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</si>
  <si>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</si>
  <si>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</si>
  <si>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</si>
  <si>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</si>
  <si>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</si>
  <si>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</si>
  <si>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</si>
  <si>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</si>
  <si>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</si>
  <si>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</si>
  <si>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</si>
  <si>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</si>
  <si>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</si>
  <si>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</si>
  <si>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</si>
  <si>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</si>
  <si>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</si>
  <si>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</si>
  <si>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</si>
  <si>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</si>
  <si>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</si>
  <si>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</si>
  <si>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</si>
  <si>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</si>
  <si>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</si>
  <si>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</si>
  <si>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</si>
  <si>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</si>
  <si>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</si>
  <si>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</si>
  <si>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</si>
  <si>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</si>
  <si>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</si>
  <si>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</si>
  <si>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</si>
  <si>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</si>
  <si>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</si>
  <si>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</si>
  <si>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</si>
  <si>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</si>
  <si>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</si>
  <si>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</si>
  <si>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</si>
  <si>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</si>
  <si>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</si>
  <si>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</si>
  <si>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</si>
  <si>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</si>
  <si>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</si>
  <si>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</si>
  <si>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</si>
  <si>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</si>
  <si>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</si>
  <si>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</si>
  <si>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</si>
  <si>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</si>
  <si>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</si>
  <si>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</si>
  <si>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</si>
  <si>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</si>
  <si>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</si>
  <si>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</si>
  <si>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</si>
  <si>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</si>
  <si>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</si>
  <si>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</si>
  <si>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</si>
  <si>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</si>
  <si>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</si>
  <si>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</si>
  <si>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</si>
  <si>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</si>
  <si>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</si>
  <si>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</si>
  <si>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</si>
  <si>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</si>
  <si>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</si>
  <si>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</si>
  <si>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</si>
  <si>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</si>
  <si>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</si>
  <si>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</si>
  <si>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</si>
  <si>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</si>
  <si>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</si>
  <si>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</si>
  <si>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</si>
  <si>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</si>
  <si>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</si>
  <si>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</si>
  <si>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</si>
  <si>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</si>
  <si>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</si>
  <si>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</si>
  <si>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</si>
  <si>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</si>
  <si>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</si>
  <si>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</si>
  <si>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</si>
  <si>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</si>
  <si>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</si>
  <si>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</si>
  <si>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</si>
  <si>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</si>
  <si>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</si>
  <si>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</si>
  <si>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</si>
  <si>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</si>
  <si>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</si>
  <si>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</si>
  <si>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</si>
  <si>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</si>
  <si>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</si>
  <si>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</si>
  <si>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</si>
  <si>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</si>
  <si>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</si>
  <si>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</si>
  <si>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</si>
  <si>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</si>
  <si>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</si>
  <si>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</si>
  <si>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</si>
  <si>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</si>
  <si>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</si>
  <si>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</si>
  <si>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</si>
  <si>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</si>
  <si>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</si>
  <si>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</si>
  <si>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</si>
  <si>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</si>
  <si>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</si>
  <si>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</si>
  <si>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</si>
  <si>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</si>
  <si>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</si>
  <si>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</si>
  <si>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</si>
  <si>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</si>
  <si>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</si>
  <si>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</si>
  <si>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</si>
  <si>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</si>
  <si>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</si>
  <si>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</si>
  <si>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</si>
  <si>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</si>
  <si>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</si>
  <si>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</si>
  <si>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</si>
  <si>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</si>
  <si>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</si>
  <si>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</si>
  <si>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</si>
  <si>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</si>
  <si>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</si>
  <si>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</si>
  <si>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</si>
  <si>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</si>
  <si>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</si>
  <si>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</si>
  <si>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</si>
  <si>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</si>
  <si>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</si>
  <si>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</si>
  <si>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</si>
  <si>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</si>
  <si>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</si>
  <si>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</si>
  <si>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</si>
  <si>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</si>
  <si>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</si>
  <si>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</si>
  <si>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</si>
  <si>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</si>
  <si>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</si>
  <si>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</si>
  <si>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</si>
  <si>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</si>
  <si>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</si>
  <si>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</si>
  <si>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</si>
  <si>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</si>
  <si>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</si>
  <si>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</si>
  <si>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</si>
  <si>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</si>
  <si>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</si>
  <si>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</si>
  <si>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</si>
  <si>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</si>
  <si>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</si>
  <si>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</si>
  <si>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</si>
  <si>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</si>
  <si>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</si>
  <si>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</si>
  <si>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</si>
  <si>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</si>
  <si>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</si>
  <si>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</si>
  <si>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</si>
  <si>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</si>
  <si>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</si>
  <si>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</si>
  <si>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</si>
  <si>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</si>
  <si>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</si>
  <si>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</si>
  <si>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</si>
  <si>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</si>
  <si>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</si>
  <si>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</si>
  <si>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</si>
  <si>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</si>
  <si>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</si>
  <si>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</si>
  <si>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</si>
  <si>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</si>
  <si>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</si>
  <si>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</si>
  <si>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</si>
  <si>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</si>
  <si>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</si>
  <si>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</si>
  <si>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</si>
  <si>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</si>
  <si>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</si>
  <si>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</si>
  <si>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</si>
  <si>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</si>
  <si>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</si>
  <si>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</si>
  <si>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</si>
  <si>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</si>
  <si>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</si>
  <si>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</si>
  <si>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</si>
  <si>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</si>
  <si>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</si>
  <si>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</si>
  <si>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</si>
  <si>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</si>
  <si>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</si>
  <si>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</si>
  <si>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</si>
  <si>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</si>
  <si>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</si>
  <si>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</si>
  <si>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</si>
  <si>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</si>
  <si>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</si>
  <si>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</si>
  <si>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</si>
  <si>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</si>
  <si>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</si>
  <si>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</si>
  <si>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</si>
  <si>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</si>
  <si>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</si>
  <si>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</si>
  <si>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</si>
  <si>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</si>
  <si>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</si>
  <si>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</si>
  <si>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</si>
  <si>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</si>
  <si>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</si>
  <si>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</si>
  <si>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</si>
  <si>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</si>
  <si>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</si>
  <si>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</si>
  <si>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</si>
  <si>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</si>
  <si>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</si>
  <si>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</si>
  <si>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</si>
  <si>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</si>
  <si>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</si>
  <si>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</si>
  <si>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</si>
  <si>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</si>
  <si>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</si>
  <si>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</si>
  <si>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</si>
  <si>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</si>
  <si>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</si>
  <si>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</si>
  <si>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</si>
  <si>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</si>
  <si>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</si>
  <si>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</si>
  <si>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</si>
  <si>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</si>
  <si>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</si>
  <si>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</si>
  <si>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</si>
  <si>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</si>
  <si>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</si>
  <si>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</si>
  <si>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</si>
  <si>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</si>
  <si>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</si>
  <si>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</si>
  <si>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</si>
  <si>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</si>
  <si>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</si>
  <si>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</si>
  <si>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</si>
  <si>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</si>
  <si>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</si>
  <si>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</si>
  <si>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</si>
  <si>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</si>
  <si>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</si>
  <si>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</si>
  <si>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</si>
  <si>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</si>
  <si>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</si>
  <si>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</si>
  <si>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</si>
  <si>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</si>
  <si>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</si>
  <si>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</si>
  <si>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</si>
  <si>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</si>
  <si>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</si>
  <si>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</si>
  <si>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</si>
  <si>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</si>
  <si>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</si>
  <si>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</si>
  <si>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</si>
  <si>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</si>
  <si>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</si>
  <si>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</si>
  <si>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</si>
  <si>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</si>
  <si>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</si>
  <si>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</si>
  <si>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</si>
  <si>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</si>
  <si>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</si>
  <si>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</si>
  <si>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</si>
  <si>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</si>
  <si>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</si>
  <si>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</si>
  <si>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</si>
  <si>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</si>
  <si>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</si>
  <si>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</si>
  <si>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</si>
  <si>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</si>
  <si>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</si>
  <si>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</si>
  <si>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</si>
  <si>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</si>
  <si>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</si>
  <si>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</si>
  <si>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</si>
  <si>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</si>
  <si>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</si>
  <si>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</si>
  <si>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</si>
  <si>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</si>
  <si>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</si>
  <si>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</si>
  <si>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</si>
  <si>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</si>
  <si>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</si>
  <si>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</si>
  <si>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</si>
  <si>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</si>
  <si>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</si>
  <si>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</si>
  <si>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</si>
  <si>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</si>
  <si>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</si>
  <si>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</si>
  <si>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</si>
  <si>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</si>
  <si>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</si>
  <si>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</si>
  <si>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</si>
  <si>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</si>
  <si>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</si>
  <si>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</si>
  <si>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</si>
  <si>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</si>
  <si>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</si>
  <si>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</si>
  <si>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</si>
  <si>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</si>
  <si>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</si>
  <si>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</si>
  <si>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</si>
  <si>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</si>
  <si>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</si>
  <si>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</si>
  <si>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</si>
  <si>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</si>
  <si>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</si>
  <si>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</si>
  <si>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</si>
  <si>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</si>
  <si>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</si>
  <si>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</si>
  <si>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</si>
  <si>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</si>
  <si>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</si>
  <si>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</si>
  <si>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</si>
  <si>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</si>
  <si>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</si>
  <si>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</si>
  <si>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</si>
  <si>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</si>
  <si>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</si>
  <si>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</si>
  <si>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</si>
  <si>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</si>
  <si>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</si>
  <si>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</si>
  <si>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</si>
  <si>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</si>
  <si>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</si>
  <si>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</si>
  <si>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</si>
  <si>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</si>
  <si>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</si>
  <si>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</si>
  <si>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</si>
  <si>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</si>
  <si>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</si>
  <si>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</si>
  <si>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</si>
  <si>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</si>
  <si>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</si>
  <si>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</si>
  <si>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</si>
  <si>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</si>
  <si>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</si>
  <si>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</si>
  <si>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</si>
  <si>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</si>
  <si>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</si>
  <si>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</si>
  <si>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</si>
  <si>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</si>
  <si>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</si>
  <si>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</si>
  <si>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</si>
  <si>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</si>
  <si>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</si>
  <si>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</si>
  <si>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</si>
  <si>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</si>
  <si>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</si>
  <si>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</si>
  <si>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</si>
  <si>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</si>
  <si>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</si>
  <si>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</si>
  <si>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</si>
  <si>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</si>
  <si>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</si>
  <si>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</si>
  <si>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</si>
  <si>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</si>
  <si>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</si>
  <si>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</si>
  <si>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</si>
  <si>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</si>
  <si>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</si>
  <si>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</si>
  <si>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</si>
  <si>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</si>
  <si>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</si>
  <si>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</si>
  <si>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</si>
  <si>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</si>
  <si>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</si>
  <si>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</si>
  <si>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</si>
  <si>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</si>
  <si>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</si>
  <si>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</si>
  <si>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</si>
  <si>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</si>
  <si>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</si>
  <si>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</si>
  <si>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</si>
  <si>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</si>
  <si>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</si>
  <si>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</si>
  <si>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</si>
  <si>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</si>
  <si>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</si>
  <si>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</si>
  <si>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</si>
  <si>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</si>
  <si>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</si>
  <si>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</si>
  <si>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</si>
  <si>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</si>
  <si>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</si>
  <si>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</si>
  <si>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</si>
  <si>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</si>
  <si>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</si>
  <si>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</si>
  <si>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</si>
  <si>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</si>
  <si>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</si>
  <si>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</si>
  <si>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</si>
  <si>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</si>
  <si>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</si>
  <si>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</si>
  <si>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</si>
  <si>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</si>
  <si>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</si>
  <si>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</si>
  <si>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</si>
  <si>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</si>
  <si>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</si>
  <si>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</si>
  <si>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</si>
  <si>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</si>
  <si>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</si>
  <si>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</si>
  <si>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</si>
  <si>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</si>
  <si>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</si>
  <si>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</si>
  <si>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</si>
  <si>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</si>
  <si>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</si>
  <si>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</si>
  <si>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</si>
  <si>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</si>
  <si>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</si>
  <si>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</si>
  <si>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</si>
  <si>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</si>
  <si>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</si>
  <si>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</si>
  <si>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</si>
  <si>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</si>
  <si>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</si>
  <si>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</si>
  <si>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</si>
  <si>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</si>
  <si>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</si>
  <si>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</si>
  <si>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</si>
  <si>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</si>
  <si>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</si>
  <si>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</si>
  <si>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</si>
  <si>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</si>
  <si>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</si>
  <si>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</si>
  <si>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</si>
  <si>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</si>
  <si>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</si>
  <si>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</si>
  <si>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</si>
  <si>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</si>
  <si>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</si>
  <si>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</si>
  <si>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</si>
  <si>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</si>
  <si>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</si>
  <si>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</si>
  <si>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</si>
  <si>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</si>
  <si>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</si>
  <si>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</si>
  <si>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</si>
  <si>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</si>
  <si>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</si>
  <si>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</si>
  <si>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</si>
  <si>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</si>
  <si>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</si>
  <si>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</si>
  <si>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</si>
  <si>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</si>
  <si>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</si>
  <si>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</si>
  <si>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</si>
  <si>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</si>
  <si>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</si>
  <si>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</si>
  <si>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</si>
  <si>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</si>
  <si>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</si>
  <si>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</si>
  <si>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</si>
  <si>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</si>
  <si>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</si>
  <si>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</si>
  <si>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</si>
  <si>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</si>
  <si>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</si>
  <si>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</si>
  <si>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</si>
  <si>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</si>
  <si>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</si>
  <si>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</si>
  <si>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</si>
  <si>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</si>
  <si>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</si>
  <si>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</si>
  <si>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</si>
  <si>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</si>
  <si>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</si>
  <si>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</si>
  <si>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</si>
  <si>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</si>
  <si>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</si>
  <si>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</si>
  <si>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</si>
  <si>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</si>
  <si>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</si>
  <si>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</si>
  <si>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</si>
  <si>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</si>
  <si>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</si>
  <si>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</si>
  <si>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</si>
  <si>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</si>
  <si>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</si>
  <si>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</si>
  <si>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</si>
  <si>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</si>
  <si>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</si>
  <si>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</si>
  <si>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</si>
  <si>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</si>
  <si>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</si>
  <si>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</si>
  <si>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</si>
  <si>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</si>
  <si>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</si>
  <si>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</si>
  <si>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</si>
  <si>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</si>
  <si>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</si>
  <si>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</si>
  <si>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</si>
  <si>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</si>
  <si>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</si>
  <si>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</si>
  <si>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</si>
  <si>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</si>
  <si>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</si>
  <si>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</si>
  <si>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</si>
  <si>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</si>
  <si>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</si>
  <si>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</si>
  <si>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</si>
  <si>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</si>
  <si>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</si>
  <si>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</si>
  <si>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</si>
  <si>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</si>
  <si>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</si>
  <si>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</si>
  <si>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</si>
  <si>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</si>
  <si>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</si>
  <si>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</si>
  <si>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</si>
  <si>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</si>
  <si>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</si>
  <si>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</si>
  <si>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</si>
  <si>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</si>
  <si>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</si>
  <si>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</si>
  <si>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</si>
  <si>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</si>
  <si>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</si>
  <si>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</si>
  <si>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</si>
  <si>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</si>
  <si>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</si>
  <si>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</si>
  <si>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</si>
  <si>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</si>
  <si>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</si>
  <si>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</si>
  <si>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</si>
  <si>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</si>
  <si>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</si>
  <si>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</si>
  <si>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</si>
  <si>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</si>
  <si>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</si>
  <si>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</si>
  <si>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</si>
  <si>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</si>
  <si>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</si>
  <si>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</si>
  <si>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</si>
  <si>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</si>
  <si>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</si>
  <si>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</si>
  <si>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</si>
  <si>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</si>
  <si>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</si>
  <si>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</si>
  <si>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</si>
  <si>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</si>
  <si>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</si>
  <si>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</si>
  <si>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</si>
  <si>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</si>
  <si>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</si>
  <si>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</si>
  <si>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</si>
  <si>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</si>
  <si>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</si>
  <si>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</si>
  <si>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</si>
  <si>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</si>
  <si>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</si>
  <si>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</si>
  <si>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</si>
  <si>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</si>
  <si>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</si>
  <si>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</si>
  <si>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</si>
  <si>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</si>
  <si>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</si>
  <si>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</si>
  <si>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</si>
  <si>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</si>
  <si>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</si>
  <si>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</si>
  <si>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</si>
  <si>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</si>
  <si>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</si>
  <si>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</si>
  <si>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</si>
  <si>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</si>
  <si>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</si>
  <si>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</si>
  <si>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</si>
  <si>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</si>
  <si>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</si>
  <si>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</si>
  <si>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</si>
  <si>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</si>
  <si>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</si>
  <si>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</si>
  <si>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</si>
  <si>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</si>
  <si>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</si>
  <si>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</si>
  <si>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</si>
  <si>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</si>
  <si>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</si>
  <si>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</si>
  <si>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</si>
  <si>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</si>
  <si>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</si>
  <si>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</si>
  <si>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</si>
  <si>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</si>
  <si>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</si>
  <si>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</si>
  <si>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</si>
  <si>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</si>
  <si>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</si>
  <si>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</si>
  <si>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</si>
  <si>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</si>
  <si>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</si>
  <si>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</si>
  <si>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</si>
  <si>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</si>
  <si>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</si>
  <si>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</si>
  <si>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</si>
  <si>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</si>
  <si>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</si>
  <si>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</si>
  <si>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</si>
  <si>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</si>
  <si>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</si>
  <si>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</si>
  <si>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</si>
  <si>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</si>
  <si>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</si>
  <si>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</si>
  <si>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</si>
  <si>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</si>
  <si>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</si>
  <si>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</si>
  <si>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</si>
  <si>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</si>
  <si>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</si>
  <si>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</si>
  <si>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</si>
  <si>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</si>
  <si>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</si>
  <si>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</si>
  <si>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</si>
  <si>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</si>
  <si>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</si>
  <si>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</si>
  <si>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</si>
  <si>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</si>
  <si>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</si>
  <si>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</si>
  <si>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</si>
  <si>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</si>
  <si>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</si>
  <si>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</si>
  <si>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</si>
  <si>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</si>
  <si>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</si>
  <si>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</si>
  <si>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</si>
  <si>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</si>
  <si>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</si>
  <si>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</si>
  <si>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</si>
  <si>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</si>
  <si>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</si>
  <si>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</si>
  <si>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</si>
  <si>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</si>
  <si>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</si>
  <si>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</si>
  <si>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</si>
  <si>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</si>
  <si>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</si>
  <si>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</si>
  <si>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</si>
  <si>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</si>
  <si>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</si>
  <si>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</si>
  <si>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</si>
  <si>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</si>
  <si>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</si>
  <si>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</si>
  <si>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</si>
  <si>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</si>
  <si>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</si>
  <si>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</si>
  <si>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</si>
  <si>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</si>
  <si>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</si>
  <si>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</si>
  <si>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</si>
  <si>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</si>
  <si>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</si>
  <si>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</si>
  <si>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</si>
  <si>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</si>
  <si>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</si>
  <si>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</si>
  <si>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</si>
  <si>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</si>
  <si>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</si>
  <si>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</si>
  <si>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</si>
  <si>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</si>
  <si>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</si>
  <si>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</si>
  <si>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</si>
  <si>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</si>
  <si>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</si>
  <si>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</si>
  <si>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</si>
  <si>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</si>
  <si>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</si>
  <si>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</si>
  <si>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</si>
  <si>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</si>
  <si>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</si>
  <si>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</si>
  <si>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</si>
  <si>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</si>
  <si>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</si>
  <si>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</si>
  <si>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</si>
  <si>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</si>
  <si>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</si>
  <si>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</si>
  <si>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</si>
  <si>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</si>
  <si>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</si>
  <si>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</si>
  <si>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</si>
  <si>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</si>
  <si>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</si>
  <si>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</si>
  <si>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</si>
  <si>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</si>
  <si>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</si>
  <si>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</si>
  <si>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</si>
  <si>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</si>
  <si>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</si>
  <si>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</si>
  <si>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</si>
  <si>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</si>
  <si>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</si>
  <si>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</si>
  <si>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</si>
  <si>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</si>
  <si>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</si>
  <si>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</si>
  <si>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</si>
  <si>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</si>
  <si>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</si>
  <si>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</si>
  <si>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</si>
  <si>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</si>
  <si>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</si>
  <si>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</si>
  <si>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</si>
  <si>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</si>
  <si>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</si>
  <si>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</si>
  <si>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</si>
  <si>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</si>
  <si>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</si>
  <si>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</si>
  <si>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</si>
  <si>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</si>
  <si>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</si>
  <si>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</si>
  <si>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</si>
  <si>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</si>
  <si>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</si>
  <si>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</si>
  <si>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</si>
  <si>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</si>
  <si>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</si>
  <si>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</si>
  <si>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</si>
  <si>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</si>
  <si>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</si>
  <si>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</si>
  <si>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</si>
  <si>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</si>
  <si>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</si>
  <si>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</si>
  <si>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</si>
  <si>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</si>
  <si>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</si>
  <si>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</si>
  <si>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</si>
  <si>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</si>
  <si>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</si>
  <si>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</si>
  <si>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</si>
  <si>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</si>
  <si>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</si>
  <si>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</si>
  <si>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</si>
  <si>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</si>
  <si>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</si>
  <si>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</si>
  <si>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</si>
  <si>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</si>
  <si>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</si>
  <si>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</si>
  <si>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</si>
  <si>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</si>
  <si>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</si>
  <si>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</si>
  <si>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</si>
  <si>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</si>
  <si>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</si>
  <si>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</si>
  <si>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</si>
  <si>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</si>
  <si>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</si>
  <si>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</si>
  <si>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</si>
  <si>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</si>
  <si>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</si>
  <si>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</si>
  <si>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</si>
  <si>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</si>
  <si>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</si>
  <si>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</si>
  <si>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</si>
  <si>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</si>
  <si>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</si>
  <si>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</si>
  <si>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</si>
  <si>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</si>
  <si>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</si>
  <si>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</si>
  <si>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</si>
  <si>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</si>
  <si>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</si>
  <si>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</si>
  <si>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</si>
  <si>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</si>
  <si>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</si>
  <si>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</si>
  <si>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</si>
  <si>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</si>
  <si>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</si>
  <si>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</si>
  <si>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</si>
  <si>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</si>
  <si>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</si>
  <si>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</si>
  <si>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</si>
  <si>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</si>
  <si>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</si>
  <si>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</si>
  <si>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</si>
  <si>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</si>
  <si>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</si>
  <si>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</si>
  <si>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</si>
  <si>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</si>
  <si>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</si>
  <si>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</si>
  <si>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</si>
  <si>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</si>
  <si>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</si>
  <si>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</si>
  <si>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</si>
  <si>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</si>
  <si>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</si>
  <si>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</si>
  <si>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</si>
  <si>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</si>
  <si>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</si>
  <si>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</si>
  <si>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</si>
  <si>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</si>
  <si>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</si>
  <si>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</si>
  <si>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</si>
  <si>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</si>
  <si>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</si>
  <si>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</si>
  <si>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</si>
  <si>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</si>
  <si>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</si>
  <si>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</si>
  <si>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</si>
  <si>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</si>
  <si>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</si>
  <si>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</si>
  <si>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</si>
  <si>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</si>
  <si>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</si>
  <si>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</si>
  <si>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</si>
  <si>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</si>
  <si>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</si>
  <si>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</si>
  <si>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</si>
  <si>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</si>
  <si>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</si>
  <si>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</si>
  <si>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</si>
  <si>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</si>
  <si>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</si>
  <si>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</si>
  <si>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</si>
  <si>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</si>
  <si>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</si>
  <si>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</si>
  <si>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</si>
  <si>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</si>
  <si>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</si>
  <si>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</si>
  <si>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</si>
  <si>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</si>
  <si>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</si>
  <si>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</si>
  <si>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</si>
  <si>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</si>
  <si>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</si>
  <si>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</si>
  <si>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</si>
  <si>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</si>
  <si>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</si>
  <si>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</si>
  <si>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</si>
  <si>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</si>
  <si>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</si>
  <si>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</si>
  <si>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</si>
  <si>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</si>
  <si>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</si>
  <si>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</si>
  <si>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</si>
  <si>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</si>
  <si>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</si>
  <si>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</si>
  <si>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</si>
  <si>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</si>
  <si>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</si>
  <si>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</si>
  <si>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</si>
  <si>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</si>
  <si>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</si>
  <si>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</si>
  <si>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</si>
  <si>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</si>
  <si>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</si>
  <si>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</si>
  <si>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</si>
  <si>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</si>
  <si>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</si>
  <si>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</si>
  <si>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</si>
  <si>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</si>
  <si>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</si>
  <si>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</si>
  <si>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</si>
  <si>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</si>
  <si>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</si>
  <si>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</si>
  <si>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</si>
  <si>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</si>
  <si>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</si>
  <si>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</si>
  <si>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</si>
  <si>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</si>
  <si>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</si>
  <si>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</si>
  <si>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</si>
  <si>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</si>
  <si>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</si>
  <si>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</si>
  <si>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</si>
  <si>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</si>
  <si>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</si>
  <si>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</si>
  <si>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</si>
  <si>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</si>
  <si>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</si>
  <si>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</si>
  <si>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</si>
  <si>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</si>
  <si>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</si>
  <si>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</si>
  <si>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</si>
  <si>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</si>
  <si>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</si>
  <si>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</si>
  <si>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</si>
  <si>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</si>
  <si>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</si>
  <si>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</si>
  <si>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</si>
  <si>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</si>
  <si>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</si>
  <si>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</si>
  <si>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</si>
  <si>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</si>
  <si>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</si>
  <si>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</si>
  <si>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</si>
  <si>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</si>
  <si>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</si>
  <si>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</si>
  <si>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</si>
  <si>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</si>
  <si>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</si>
  <si>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</si>
  <si>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</si>
  <si>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</si>
  <si>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</si>
  <si>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</si>
  <si>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</si>
  <si>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</si>
  <si>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</si>
  <si>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</si>
  <si>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</si>
  <si>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</si>
  <si>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</si>
  <si>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</si>
  <si>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</si>
  <si>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</si>
  <si>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</si>
  <si>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</si>
  <si>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</si>
  <si>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</si>
  <si>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</si>
  <si>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</si>
  <si>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</si>
  <si>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</si>
  <si>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</si>
  <si>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</si>
  <si>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</si>
  <si>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</si>
  <si>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</si>
  <si>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</si>
  <si>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</si>
  <si>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</si>
  <si>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</si>
  <si>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</si>
  <si>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</si>
  <si>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</si>
  <si>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</si>
  <si>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</si>
  <si>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</si>
  <si>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</si>
  <si>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</si>
  <si>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</si>
  <si>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</si>
  <si>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</si>
  <si>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</si>
  <si>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</si>
  <si>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</si>
  <si>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</si>
  <si>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</si>
  <si>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</si>
  <si>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</si>
  <si>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</si>
  <si>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</si>
  <si>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</si>
  <si>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</si>
  <si>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</si>
  <si>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</si>
  <si>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</si>
  <si>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</si>
  <si>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</si>
  <si>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</si>
  <si>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</si>
  <si>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</si>
  <si>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</si>
  <si>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</si>
  <si>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</si>
  <si>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</si>
  <si>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</si>
  <si>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</si>
  <si>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</si>
  <si>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</si>
  <si>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</si>
  <si>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</si>
  <si>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</si>
  <si>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</si>
  <si>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</si>
  <si>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</si>
  <si>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</si>
  <si>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</si>
  <si>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</si>
  <si>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</si>
  <si>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</si>
  <si>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</si>
  <si>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</si>
  <si>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</si>
  <si>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</si>
  <si>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</si>
  <si>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</si>
  <si>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</si>
  <si>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</si>
  <si>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</si>
  <si>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</si>
  <si>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</si>
  <si>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</si>
  <si>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</si>
  <si>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</si>
  <si>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</si>
  <si>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</si>
  <si>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</si>
  <si>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</si>
  <si>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</si>
  <si>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</si>
  <si>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</si>
  <si>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</si>
  <si>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</si>
  <si>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</si>
  <si>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</si>
  <si>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</si>
  <si>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</si>
  <si>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</si>
  <si>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</si>
  <si>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</si>
  <si>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</si>
  <si>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</si>
  <si>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</si>
  <si>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</si>
  <si>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</si>
  <si>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</si>
  <si>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</si>
  <si>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</si>
  <si>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</si>
  <si>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</si>
  <si>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</si>
  <si>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</si>
  <si>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</si>
  <si>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</si>
  <si>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</si>
  <si>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</si>
  <si>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</si>
  <si>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</si>
  <si>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</si>
  <si>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</si>
  <si>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</si>
  <si>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</si>
  <si>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</si>
  <si>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</si>
  <si>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</si>
  <si>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</si>
  <si>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</si>
  <si>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</si>
  <si>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</si>
  <si>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</si>
  <si>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</si>
  <si>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</si>
  <si>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</si>
  <si>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</si>
  <si>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</si>
  <si>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</si>
  <si>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</si>
  <si>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</si>
  <si>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</si>
  <si>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</si>
  <si>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</si>
  <si>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</si>
  <si>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</si>
  <si>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</si>
  <si>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</si>
  <si>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</si>
  <si>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</si>
  <si>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</si>
  <si>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</si>
  <si>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</si>
  <si>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</si>
  <si>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</si>
  <si>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</si>
  <si>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</si>
  <si>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</si>
  <si>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</si>
  <si>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</si>
  <si>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</si>
  <si>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</si>
  <si>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</si>
  <si>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</si>
  <si>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</si>
  <si>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</si>
  <si>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</si>
  <si>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</si>
  <si>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</si>
  <si>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</si>
  <si>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</si>
  <si>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</si>
  <si>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</si>
  <si>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</si>
  <si>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</si>
  <si>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</si>
  <si>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</si>
  <si>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</si>
  <si>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</si>
  <si>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</si>
  <si>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</si>
  <si>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</si>
  <si>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</si>
  <si>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</si>
  <si>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</si>
  <si>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</si>
  <si>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</si>
  <si>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</si>
  <si>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</si>
  <si>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</si>
  <si>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</si>
  <si>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</si>
  <si>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</si>
  <si>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</si>
  <si>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</si>
  <si>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</si>
  <si>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</si>
  <si>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</si>
  <si>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</si>
  <si>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</si>
  <si>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</si>
  <si>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</si>
  <si>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</si>
  <si>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</si>
  <si>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</si>
  <si>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</si>
  <si>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</si>
  <si>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</si>
  <si>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</si>
  <si>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</si>
  <si>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</si>
  <si>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</si>
  <si>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</si>
  <si>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</si>
  <si>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</si>
  <si>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</si>
  <si>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</si>
  <si>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</si>
  <si>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</si>
  <si>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</si>
  <si>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</si>
  <si>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</si>
  <si>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</si>
  <si>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</si>
  <si>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</si>
  <si>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</si>
  <si>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</si>
  <si>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</si>
  <si>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</si>
  <si>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</si>
  <si>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</si>
  <si>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</si>
  <si>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</si>
  <si>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</si>
  <si>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</si>
  <si>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</si>
  <si>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</si>
  <si>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</si>
  <si>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</si>
  <si>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</si>
  <si>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</si>
  <si>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</si>
  <si>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</si>
  <si>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</si>
  <si>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</si>
  <si>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</si>
  <si>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</si>
  <si>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</si>
  <si>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</si>
  <si>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</si>
  <si>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</si>
  <si>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</si>
  <si>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</si>
  <si>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</si>
  <si>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</si>
  <si>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</si>
  <si>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</si>
  <si>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</si>
  <si>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</si>
  <si>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</si>
  <si>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</si>
  <si>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</si>
  <si>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</si>
  <si>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</si>
  <si>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</si>
  <si>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</si>
  <si>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</si>
  <si>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</si>
  <si>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</si>
  <si>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</si>
  <si>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</si>
  <si>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</si>
  <si>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</si>
  <si>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</si>
  <si>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</si>
  <si>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</si>
  <si>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</si>
  <si>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</si>
  <si>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</si>
  <si>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</si>
  <si>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</si>
  <si>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</si>
  <si>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</si>
  <si>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</si>
  <si>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</si>
  <si>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</si>
  <si>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</si>
  <si>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</si>
  <si>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</si>
  <si>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</si>
  <si>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</si>
  <si>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</si>
  <si>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</si>
  <si>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</si>
  <si>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</si>
  <si>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</si>
  <si>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</si>
  <si>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</si>
  <si>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</si>
  <si>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</si>
  <si>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</si>
  <si>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</si>
  <si>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</si>
  <si>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</si>
  <si>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</si>
  <si>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</si>
  <si>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</si>
  <si>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</si>
  <si>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</si>
  <si>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</si>
  <si>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</si>
  <si>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</si>
  <si>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</si>
  <si>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</si>
  <si>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</si>
  <si>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</si>
  <si>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</si>
  <si>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</si>
  <si>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</si>
  <si>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</si>
  <si>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</si>
  <si>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</si>
  <si>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</si>
  <si>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</si>
  <si>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</si>
  <si>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</si>
  <si>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</si>
  <si>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</si>
  <si>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</si>
  <si>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</si>
  <si>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</si>
  <si>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</si>
  <si>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</si>
  <si>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</si>
  <si>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</si>
  <si>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</si>
  <si>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</si>
  <si>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</si>
  <si>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</si>
  <si>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</si>
  <si>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</si>
  <si>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</si>
  <si>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</si>
  <si>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</si>
  <si>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</si>
  <si>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</si>
  <si>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</si>
  <si>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</si>
  <si>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</si>
  <si>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</si>
  <si>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</si>
  <si>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</si>
  <si>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</si>
  <si>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</si>
  <si>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</si>
  <si>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</si>
  <si>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</si>
  <si>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</si>
  <si>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</si>
  <si>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</si>
  <si>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</si>
  <si>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</si>
  <si>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</si>
  <si>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</si>
  <si>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</si>
  <si>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</si>
  <si>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</si>
  <si>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</si>
  <si>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</si>
  <si>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</si>
  <si>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</si>
  <si>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</si>
  <si>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</si>
  <si>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</si>
  <si>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</si>
  <si>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</si>
  <si>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</si>
  <si>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</si>
  <si>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</si>
  <si>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</si>
  <si>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</si>
  <si>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</si>
  <si>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</si>
  <si>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</si>
  <si>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</si>
  <si>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</si>
  <si>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</si>
  <si>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</si>
  <si>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</si>
  <si>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</si>
  <si>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</si>
  <si>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</si>
  <si>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</si>
  <si>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</si>
  <si>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</si>
  <si>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</si>
  <si>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</si>
  <si>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</si>
  <si>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</si>
  <si>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</si>
  <si>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</si>
  <si>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</si>
  <si>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</si>
  <si>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</si>
  <si>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</si>
  <si>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</si>
  <si>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</si>
  <si>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</si>
  <si>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</si>
  <si>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</si>
  <si>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</si>
  <si>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</si>
  <si>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</si>
  <si>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</si>
  <si>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</si>
  <si>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</si>
  <si>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</si>
  <si>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</si>
  <si>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</si>
  <si>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</si>
  <si>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</si>
  <si>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</si>
  <si>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</si>
  <si>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</si>
  <si>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</si>
  <si>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</si>
  <si>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</si>
  <si>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</si>
  <si>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</si>
  <si>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</si>
  <si>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</si>
  <si>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</si>
  <si>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</si>
  <si>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</si>
  <si>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</si>
  <si>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</si>
  <si>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</si>
  <si>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</si>
  <si>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</si>
  <si>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</si>
  <si>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</si>
  <si>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</si>
  <si>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</si>
  <si>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</si>
  <si>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</si>
  <si>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</si>
  <si>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</si>
  <si>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</si>
  <si>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</si>
  <si>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</si>
  <si>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</si>
  <si>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</si>
  <si>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</si>
  <si>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</si>
  <si>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</si>
  <si>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</si>
  <si>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</si>
  <si>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</si>
  <si>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</si>
  <si>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</si>
  <si>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</si>
  <si>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</si>
  <si>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</si>
  <si>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</si>
  <si>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</si>
  <si>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</si>
  <si>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</si>
  <si>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</si>
  <si>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</si>
  <si>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</si>
  <si>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</si>
  <si>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</si>
  <si>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</si>
  <si>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</si>
  <si>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</si>
  <si>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</si>
  <si>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</si>
  <si>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</si>
  <si>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</si>
  <si>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</si>
  <si>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</si>
  <si>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</si>
  <si>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</si>
  <si>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</si>
  <si>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</si>
  <si>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</si>
  <si>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</si>
  <si>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</si>
  <si>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</si>
  <si>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</si>
  <si>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</si>
  <si>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</si>
  <si>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</si>
  <si>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</si>
  <si>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</si>
  <si>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</si>
  <si>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</si>
  <si>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</si>
  <si>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</si>
  <si>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</si>
  <si>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</si>
  <si>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</si>
  <si>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</si>
  <si>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</si>
  <si>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</si>
  <si>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</si>
  <si>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</si>
  <si>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</si>
  <si>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</si>
  <si>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</si>
  <si>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</si>
  <si>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</si>
  <si>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</si>
  <si>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</si>
  <si>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</si>
  <si>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</si>
  <si>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</si>
  <si>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</si>
  <si>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</si>
  <si>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</si>
  <si>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</si>
  <si>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</si>
  <si>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</si>
  <si>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</si>
  <si>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</si>
  <si>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</si>
  <si>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</si>
  <si>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</si>
  <si>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</si>
  <si>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</si>
  <si>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</si>
  <si>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</si>
  <si>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</si>
  <si>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</si>
  <si>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</si>
  <si>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</si>
  <si>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</si>
  <si>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</si>
  <si>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</si>
  <si>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</si>
  <si>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</si>
  <si>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</si>
  <si>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</si>
  <si>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</si>
  <si>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</si>
  <si>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</si>
  <si>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</si>
  <si>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</si>
  <si>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</si>
  <si>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</si>
  <si>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</si>
  <si>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</si>
  <si>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</si>
  <si>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</si>
  <si>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</si>
  <si>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</si>
  <si>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</si>
  <si>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</si>
  <si>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</si>
  <si>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</si>
  <si>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</si>
  <si>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</si>
  <si>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</si>
  <si>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</si>
  <si>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</si>
  <si>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</si>
  <si>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</si>
  <si>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</si>
  <si>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</si>
  <si>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</si>
  <si>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</si>
  <si>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</si>
  <si>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</si>
  <si>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</si>
  <si>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</si>
  <si>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</si>
  <si>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</si>
  <si>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</si>
  <si>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</si>
  <si>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</si>
  <si>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</si>
  <si>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</si>
  <si>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</si>
  <si>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</si>
  <si>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</si>
  <si>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</si>
  <si>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</si>
  <si>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</si>
  <si>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</si>
  <si>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</si>
  <si>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</si>
  <si>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</si>
  <si>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</si>
  <si>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</si>
  <si>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</si>
  <si>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</si>
  <si>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</si>
  <si>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</si>
  <si>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</si>
  <si>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</si>
  <si>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</si>
  <si>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</si>
  <si>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</si>
  <si>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</si>
  <si>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</si>
  <si>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</si>
  <si>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</si>
  <si>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</si>
  <si>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</si>
  <si>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</si>
  <si>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</si>
  <si>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</si>
  <si>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</si>
  <si>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</si>
  <si>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</si>
  <si>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</si>
  <si>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</si>
  <si>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</si>
  <si>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</si>
  <si>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</si>
  <si>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</si>
  <si>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</si>
  <si>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</si>
  <si>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</si>
  <si>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</si>
  <si>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</si>
  <si>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</si>
  <si>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</si>
  <si>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</si>
  <si>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</si>
  <si>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</si>
  <si>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</si>
  <si>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</si>
  <si>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</si>
  <si>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</si>
  <si>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</si>
  <si>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</si>
  <si>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</si>
  <si>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</si>
  <si>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</si>
  <si>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</si>
  <si>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</si>
  <si>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</si>
  <si>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</si>
  <si>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</si>
  <si>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</si>
  <si>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</si>
  <si>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</si>
  <si>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</si>
  <si>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</si>
  <si>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</si>
  <si>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</si>
  <si>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</si>
  <si>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</si>
  <si>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</si>
  <si>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</si>
  <si>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</si>
  <si>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</si>
  <si>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</si>
  <si>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</si>
  <si>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</si>
  <si>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</si>
  <si>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</si>
  <si>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</si>
  <si>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</si>
  <si>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</si>
  <si>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</si>
  <si>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</si>
  <si>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</si>
  <si>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</si>
  <si>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</si>
  <si>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</si>
  <si>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</si>
  <si>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</si>
  <si>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</si>
  <si>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</si>
  <si>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</si>
  <si>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</si>
  <si>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</si>
  <si>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</si>
  <si>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</si>
  <si>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</si>
  <si>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</si>
  <si>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</si>
  <si>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</si>
  <si>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</si>
  <si>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</si>
  <si>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</si>
  <si>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</si>
  <si>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</si>
  <si>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</si>
  <si>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</si>
  <si>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</si>
  <si>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</si>
  <si>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</si>
  <si>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</si>
  <si>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</si>
  <si>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</si>
  <si>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</si>
  <si>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</si>
  <si>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</si>
  <si>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</si>
  <si>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</si>
  <si>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</si>
  <si>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</si>
  <si>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</si>
  <si>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</si>
  <si>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</si>
  <si>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</si>
  <si>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</si>
  <si>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</si>
  <si>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</si>
  <si>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</si>
  <si>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</si>
  <si>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</si>
  <si>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</si>
  <si>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</si>
  <si>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</si>
  <si>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</si>
  <si>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</si>
  <si>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</si>
  <si>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</si>
  <si>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</si>
  <si>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</si>
  <si>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</si>
  <si>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</si>
  <si>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</si>
  <si>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</si>
  <si>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</si>
  <si>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</si>
  <si>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</si>
  <si>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</si>
  <si>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</si>
  <si>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</si>
  <si>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</si>
  <si>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</si>
  <si>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</si>
  <si>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</si>
  <si>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</si>
  <si>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</si>
  <si>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</si>
  <si>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</si>
  <si>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</si>
  <si>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</si>
  <si>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</si>
  <si>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</si>
  <si>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</si>
  <si>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</si>
  <si>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</si>
  <si>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</si>
  <si>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</si>
  <si>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</si>
  <si>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</si>
  <si>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</si>
  <si>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</si>
  <si>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</si>
  <si>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</si>
  <si>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</si>
  <si>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</si>
  <si>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</si>
  <si>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</si>
  <si>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</si>
  <si>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</si>
  <si>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</si>
  <si>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</si>
  <si>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</si>
  <si>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</si>
  <si>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</si>
  <si>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</si>
  <si>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</si>
  <si>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</si>
  <si>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</si>
  <si>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</si>
  <si>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</si>
  <si>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</si>
  <si>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</si>
  <si>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</si>
  <si>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</si>
  <si>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</si>
  <si>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</si>
  <si>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</si>
  <si>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</si>
  <si>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</si>
  <si>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</si>
  <si>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</si>
  <si>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</si>
  <si>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</si>
  <si>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</si>
  <si>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</si>
  <si>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</si>
  <si>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</si>
  <si>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</si>
  <si>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</si>
  <si>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</si>
  <si>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</si>
  <si>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</si>
  <si>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</si>
  <si>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</si>
  <si>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</si>
  <si>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</si>
  <si>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</si>
  <si>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</si>
  <si>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</si>
  <si>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</si>
  <si>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</si>
  <si>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</si>
  <si>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</si>
  <si>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</si>
  <si>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</si>
  <si>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</si>
  <si>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</si>
  <si>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</si>
  <si>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</si>
  <si>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</si>
  <si>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</si>
  <si>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</si>
  <si>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</si>
  <si>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</si>
  <si>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</si>
  <si>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</si>
  <si>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</si>
  <si>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</si>
  <si>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</si>
  <si>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</si>
  <si>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</si>
  <si>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</si>
  <si>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</si>
  <si>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</si>
  <si>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</si>
  <si>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</si>
  <si>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</si>
  <si>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</si>
  <si>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</si>
  <si>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</si>
  <si>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</si>
  <si>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</si>
  <si>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</si>
  <si>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</si>
  <si>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</si>
  <si>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</si>
  <si>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</si>
  <si>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</si>
  <si>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</si>
  <si>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</si>
  <si>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</si>
  <si>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</si>
  <si>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</si>
  <si>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</si>
  <si>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</si>
  <si>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</si>
  <si>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</si>
  <si>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</si>
  <si>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</si>
  <si>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</si>
  <si>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</si>
  <si>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</si>
  <si>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</si>
  <si>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</si>
  <si>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</si>
  <si>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</si>
  <si>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</si>
  <si>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</si>
  <si>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</si>
  <si>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</si>
  <si>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</si>
  <si>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</si>
  <si>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</si>
  <si>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</si>
  <si>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</si>
  <si>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</si>
  <si>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</si>
  <si>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</si>
  <si>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</si>
  <si>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</si>
  <si>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</si>
  <si>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</si>
  <si>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</si>
  <si>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</si>
  <si>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</si>
  <si>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</si>
  <si>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</si>
  <si>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</si>
  <si>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</si>
  <si>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</si>
  <si>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</si>
  <si>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</si>
  <si>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</si>
  <si>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</si>
  <si>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</si>
  <si>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</si>
  <si>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</si>
  <si>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</si>
  <si>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</si>
  <si>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</si>
  <si>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</si>
  <si>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</si>
  <si>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</si>
  <si>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</si>
  <si>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</si>
  <si>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</si>
  <si>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</si>
  <si>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</si>
  <si>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</si>
  <si>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</si>
  <si>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</si>
  <si>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</si>
  <si>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</si>
  <si>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</si>
  <si>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</si>
  <si>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</si>
  <si>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</si>
  <si>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</si>
  <si>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</si>
  <si>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</si>
  <si>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</si>
  <si>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</si>
  <si>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</si>
  <si>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</si>
  <si>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</si>
  <si>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</si>
  <si>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</si>
  <si>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</si>
  <si>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</si>
  <si>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</si>
  <si>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</si>
  <si>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</si>
  <si>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</si>
  <si>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</si>
  <si>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</si>
  <si>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</si>
  <si>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</si>
  <si>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</si>
  <si>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</si>
  <si>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</si>
  <si>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</si>
  <si>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</si>
  <si>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</si>
  <si>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</si>
  <si>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</si>
  <si>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</si>
  <si>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</si>
  <si>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</si>
  <si>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</si>
  <si>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</si>
  <si>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</si>
  <si>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</si>
  <si>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</si>
  <si>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</si>
  <si>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</si>
  <si>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</si>
  <si>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</si>
  <si>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</si>
  <si>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</si>
  <si>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</si>
  <si>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</si>
  <si>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</si>
  <si>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</si>
  <si>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</si>
  <si>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</si>
  <si>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</si>
  <si>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</si>
  <si>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</si>
  <si>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</si>
  <si>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</si>
  <si>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</si>
  <si>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</si>
  <si>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</si>
  <si>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</si>
  <si>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</si>
  <si>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</si>
  <si>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</si>
  <si>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</si>
  <si>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</si>
  <si>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</si>
  <si>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</si>
  <si>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</si>
  <si>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</si>
  <si>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</si>
  <si>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</si>
  <si>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</si>
  <si>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</si>
  <si>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</si>
  <si>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</si>
  <si>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</si>
  <si>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</si>
  <si>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</si>
  <si>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</si>
  <si>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</si>
  <si>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</si>
  <si>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</si>
  <si>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</si>
  <si>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</si>
  <si>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</si>
  <si>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</si>
  <si>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</si>
  <si>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</si>
  <si>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</si>
  <si>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</si>
  <si>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</si>
  <si>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</si>
  <si>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</si>
  <si>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</si>
  <si>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</si>
  <si>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</si>
  <si>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</si>
  <si>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</si>
  <si>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</si>
  <si>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</si>
  <si>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</si>
  <si>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</si>
  <si>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</si>
  <si>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</si>
  <si>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</si>
  <si>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</si>
  <si>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</si>
  <si>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</si>
  <si>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</si>
  <si>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</si>
  <si>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</si>
  <si>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</si>
  <si>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</si>
  <si>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</si>
  <si>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</si>
  <si>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</si>
  <si>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</si>
  <si>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</si>
  <si>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</si>
  <si>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</si>
  <si>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</si>
  <si>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</si>
  <si>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</si>
  <si>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</si>
  <si>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</si>
  <si>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</si>
  <si>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</si>
  <si>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</si>
  <si>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</si>
  <si>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</si>
  <si>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</si>
  <si>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</si>
  <si>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</si>
  <si>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</si>
  <si>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</si>
  <si>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</si>
  <si>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</si>
  <si>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</si>
  <si>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</si>
  <si>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</si>
  <si>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</si>
  <si>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</si>
  <si>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</si>
  <si>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</si>
  <si>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</si>
  <si>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</si>
  <si>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</si>
  <si>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</si>
  <si>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</si>
  <si>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</si>
  <si>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</si>
  <si>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</si>
  <si>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</si>
  <si>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</si>
  <si>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</si>
  <si>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</si>
  <si>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</si>
  <si>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</si>
  <si>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</si>
  <si>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</si>
  <si>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</si>
  <si>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</si>
  <si>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</si>
  <si>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</si>
  <si>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</si>
  <si>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</si>
  <si>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</si>
  <si>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</si>
  <si>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</si>
  <si>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</si>
  <si>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</si>
  <si>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</si>
  <si>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</si>
  <si>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</si>
  <si>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</si>
  <si>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</si>
  <si>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</si>
  <si>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</si>
  <si>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</si>
  <si>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</si>
  <si>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</si>
  <si>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</si>
  <si>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</si>
  <si>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</si>
  <si>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</si>
  <si>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</si>
  <si>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</si>
  <si>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</si>
  <si>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</si>
  <si>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</si>
  <si>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</si>
  <si>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</si>
  <si>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</si>
  <si>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</si>
  <si>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</si>
  <si>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</si>
  <si>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</si>
  <si>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</si>
  <si>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</si>
  <si>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</si>
  <si>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</si>
  <si>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</si>
  <si>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</si>
  <si>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</si>
  <si>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</si>
  <si>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</si>
  <si>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</si>
  <si>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</si>
  <si>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</si>
  <si>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</si>
  <si>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</si>
  <si>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</si>
  <si>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</si>
  <si>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</si>
  <si>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</si>
  <si>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</si>
  <si>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</si>
  <si>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</si>
  <si>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</si>
  <si>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</si>
  <si>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</si>
  <si>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</si>
  <si>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</si>
  <si>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</si>
  <si>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</si>
  <si>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</si>
  <si>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</si>
  <si>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</si>
  <si>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</si>
  <si>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</si>
  <si>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</si>
  <si>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</si>
  <si>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</si>
  <si>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</si>
  <si>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</si>
  <si>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</si>
  <si>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</si>
  <si>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</si>
  <si>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</si>
  <si>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</si>
  <si>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</si>
  <si>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</si>
  <si>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</si>
  <si>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</si>
  <si>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</si>
  <si>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</si>
  <si>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</si>
  <si>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</si>
  <si>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</si>
  <si>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</si>
  <si>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</si>
  <si>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</si>
  <si>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</si>
  <si>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</si>
  <si>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</si>
  <si>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</si>
  <si>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</si>
  <si>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</si>
  <si>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</si>
  <si>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</si>
  <si>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</si>
  <si>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</si>
  <si>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</si>
  <si>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</si>
  <si>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</si>
  <si>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</si>
  <si>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</si>
  <si>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</si>
  <si>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</si>
  <si>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</si>
  <si>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</si>
  <si>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</si>
  <si>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</si>
  <si>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</si>
  <si>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</si>
  <si>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</si>
  <si>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</si>
  <si>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</si>
  <si>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</si>
  <si>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</si>
  <si>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</si>
  <si>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</si>
  <si>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</si>
  <si>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</si>
  <si>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</si>
  <si>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</si>
  <si>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</si>
  <si>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</si>
  <si>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</si>
  <si>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</si>
  <si>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</si>
  <si>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</si>
  <si>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</si>
  <si>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</si>
  <si>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</si>
  <si>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</si>
  <si>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</si>
  <si>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</si>
  <si>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</si>
  <si>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</si>
  <si>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</si>
  <si>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</si>
  <si>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</si>
  <si>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</si>
  <si>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</si>
  <si>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</si>
  <si>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</si>
  <si>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</si>
  <si>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</si>
  <si>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</si>
  <si>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</si>
  <si>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</si>
  <si>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</si>
  <si>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</si>
  <si>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</si>
  <si>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</si>
  <si>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</si>
  <si>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</si>
  <si>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</si>
  <si>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</si>
  <si>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</si>
  <si>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</si>
  <si>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</si>
  <si>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</si>
  <si>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</si>
  <si>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</si>
  <si>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</si>
  <si>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</si>
  <si>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</si>
  <si>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</si>
  <si>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</si>
  <si>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</si>
  <si>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</si>
  <si>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</si>
  <si>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</si>
  <si>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</si>
  <si>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</si>
  <si>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</si>
  <si>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</si>
  <si>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</si>
  <si>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</si>
  <si>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</si>
  <si>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</si>
  <si>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</si>
  <si>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</si>
  <si>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</si>
  <si>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</si>
  <si>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</si>
  <si>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</si>
  <si>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</si>
  <si>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</si>
  <si>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</si>
  <si>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</si>
  <si>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</si>
  <si>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</si>
  <si>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</si>
  <si>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</si>
  <si>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</si>
  <si>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</si>
  <si>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</si>
  <si>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</si>
  <si>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</si>
  <si>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</si>
  <si>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</si>
  <si>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</si>
  <si>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</si>
  <si>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</si>
  <si>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</si>
  <si>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</si>
  <si>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</si>
  <si>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</si>
  <si>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</si>
  <si>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</si>
  <si>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</si>
  <si>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</si>
  <si>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</si>
  <si>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</si>
  <si>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</si>
  <si>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</si>
  <si>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</si>
  <si>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</si>
  <si>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</si>
  <si>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</si>
  <si>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</si>
  <si>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</si>
  <si>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</si>
  <si>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</si>
  <si>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</si>
  <si>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</si>
  <si>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</si>
  <si>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</si>
  <si>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</si>
  <si>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</si>
  <si>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</si>
  <si>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</si>
  <si>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</si>
  <si>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</si>
  <si>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</si>
  <si>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</si>
  <si>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</si>
  <si>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</si>
  <si>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</si>
  <si>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</si>
  <si>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</si>
  <si>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</si>
  <si>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</si>
  <si>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</si>
  <si>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</si>
  <si>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</si>
  <si>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</si>
  <si>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</si>
  <si>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</si>
  <si>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</si>
  <si>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</si>
  <si>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</si>
  <si>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</si>
  <si>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</si>
  <si>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</si>
  <si>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</si>
  <si>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</si>
  <si>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</si>
  <si>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</si>
  <si>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</si>
  <si>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</si>
  <si>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</si>
  <si>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</si>
  <si>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</si>
  <si>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</si>
  <si>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</si>
  <si>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</si>
  <si>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</si>
  <si>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</si>
  <si>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</si>
  <si>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</si>
  <si>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</si>
  <si>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</si>
  <si>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</si>
  <si>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</si>
  <si>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</si>
  <si>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</si>
  <si>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</si>
  <si>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</si>
  <si>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</si>
  <si>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</si>
  <si>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</si>
  <si>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</si>
  <si>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</si>
  <si>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</si>
  <si>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</si>
  <si>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</si>
  <si>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</si>
  <si>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</si>
  <si>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</si>
  <si>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</si>
  <si>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</si>
  <si>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</si>
  <si>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</si>
  <si>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</si>
  <si>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</si>
  <si>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</si>
  <si>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</si>
  <si>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</si>
  <si>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</si>
  <si>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</si>
  <si>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</si>
  <si>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</si>
  <si>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</si>
  <si>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</si>
  <si>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</si>
  <si>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</si>
  <si>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</si>
  <si>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</si>
  <si>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</si>
  <si>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</si>
  <si>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</si>
  <si>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</si>
  <si>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</si>
  <si>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</si>
  <si>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</si>
  <si>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</si>
  <si>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</si>
  <si>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</si>
  <si>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</si>
  <si>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</si>
  <si>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</si>
  <si>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</si>
  <si>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</si>
  <si>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</si>
  <si>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</si>
  <si>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</si>
  <si>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</si>
  <si>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</si>
  <si>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</si>
  <si>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</si>
  <si>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</si>
  <si>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</si>
  <si>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</si>
  <si>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</si>
  <si>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</si>
  <si>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</si>
  <si>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</si>
  <si>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</si>
  <si>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</si>
  <si>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</si>
  <si>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</si>
  <si>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</si>
  <si>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</si>
  <si>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</si>
  <si>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</si>
  <si>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</si>
  <si>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</si>
  <si>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</si>
  <si>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</si>
  <si>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</si>
  <si>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</si>
  <si>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</si>
  <si>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</si>
  <si>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</si>
  <si>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</si>
  <si>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</si>
  <si>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</si>
  <si>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</si>
  <si>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</si>
  <si>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</si>
  <si>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</si>
  <si>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</si>
  <si>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</si>
  <si>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</si>
  <si>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</si>
  <si>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</si>
  <si>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</si>
  <si>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</si>
  <si>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</si>
  <si>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</si>
  <si>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</si>
  <si>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</si>
  <si>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</si>
  <si>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</si>
  <si>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</si>
  <si>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</si>
  <si>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</si>
  <si>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</si>
  <si>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</si>
  <si>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</si>
  <si>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</si>
  <si>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</si>
  <si>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</si>
  <si>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</si>
  <si>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</si>
  <si>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</si>
  <si>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</si>
  <si>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</si>
  <si>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</si>
  <si>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</si>
  <si>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</si>
  <si>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</si>
  <si>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</si>
  <si>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</si>
  <si>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</si>
  <si>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</si>
  <si>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</si>
  <si>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</si>
  <si>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</si>
  <si>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</si>
  <si>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</si>
  <si>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</si>
  <si>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</si>
  <si>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</si>
  <si>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</si>
  <si>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</si>
  <si>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</si>
  <si>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</si>
  <si>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</si>
  <si>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</si>
  <si>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</si>
  <si>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</si>
  <si>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</si>
  <si>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</si>
  <si>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</si>
  <si>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</si>
  <si>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</si>
  <si>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</si>
  <si>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</si>
  <si>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</si>
  <si>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</si>
  <si>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</si>
  <si>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</si>
  <si>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</si>
  <si>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</si>
  <si>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</si>
  <si>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</si>
  <si>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</si>
  <si>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</si>
  <si>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</si>
  <si>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</si>
  <si>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</si>
  <si>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</si>
  <si>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</si>
  <si>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</si>
  <si>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</si>
  <si>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</si>
  <si>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</si>
  <si>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</si>
  <si>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</si>
  <si>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</si>
  <si>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</si>
  <si>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</si>
  <si>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</si>
  <si>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</si>
  <si>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</si>
  <si>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</si>
  <si>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</si>
  <si>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</si>
  <si>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</si>
  <si>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</si>
  <si>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</si>
  <si>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</si>
  <si>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</si>
  <si>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</si>
  <si>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</si>
  <si>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</si>
  <si>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</si>
  <si>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</si>
  <si>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</si>
  <si>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</si>
  <si>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</si>
  <si>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</si>
  <si>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</si>
  <si>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</si>
  <si>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</si>
  <si>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</si>
  <si>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</si>
  <si>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</si>
  <si>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</si>
  <si>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</si>
  <si>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</si>
  <si>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</si>
  <si>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</si>
  <si>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</si>
  <si>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</si>
  <si>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</si>
  <si>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</si>
  <si>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</si>
  <si>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</si>
  <si>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</si>
  <si>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</si>
  <si>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</si>
  <si>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</si>
  <si>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</si>
  <si>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</si>
  <si>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</si>
  <si>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</si>
  <si>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</si>
  <si>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</si>
  <si>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</si>
  <si>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</si>
  <si>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</si>
  <si>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</si>
  <si>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</si>
  <si>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</si>
  <si>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</si>
  <si>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</si>
  <si>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</si>
  <si>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</si>
  <si>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</si>
  <si>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</si>
  <si>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</si>
  <si>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</si>
  <si>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</si>
  <si>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</si>
  <si>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</si>
  <si>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</si>
  <si>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</si>
  <si>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</si>
  <si>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</si>
  <si>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</si>
  <si>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</si>
  <si>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</si>
  <si>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</si>
  <si>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</si>
  <si>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</si>
  <si>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</si>
  <si>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</si>
  <si>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</si>
  <si>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</si>
  <si>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</si>
  <si>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</si>
  <si>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</si>
  <si>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</si>
  <si>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</si>
  <si>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</si>
  <si>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</si>
  <si>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</si>
  <si>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</si>
  <si>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</si>
  <si>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</si>
  <si>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</si>
  <si>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</si>
  <si>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</si>
  <si>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</si>
  <si>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</si>
  <si>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</si>
  <si>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</si>
  <si>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</si>
  <si>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</si>
  <si>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</si>
  <si>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</si>
  <si>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</si>
  <si>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</si>
  <si>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</si>
  <si>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</si>
  <si>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</si>
  <si>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</si>
  <si>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</si>
  <si>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</si>
  <si>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</si>
  <si>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</si>
  <si>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</si>
  <si>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</si>
  <si>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</si>
  <si>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</si>
  <si>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</si>
  <si>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</si>
  <si>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</si>
  <si>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</si>
  <si>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</si>
  <si>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</si>
  <si>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</si>
  <si>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</si>
  <si>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</si>
  <si>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</si>
  <si>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</si>
  <si>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</si>
  <si>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</si>
  <si>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</si>
  <si>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</si>
  <si>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</si>
  <si>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</si>
  <si>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</si>
  <si>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</si>
  <si>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</si>
  <si>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</si>
  <si>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</si>
  <si>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</si>
  <si>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</si>
  <si>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</si>
  <si>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</si>
  <si>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</si>
  <si>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</si>
  <si>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</si>
  <si>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</si>
  <si>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</si>
  <si>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</si>
  <si>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</si>
  <si>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</si>
  <si>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</si>
  <si>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</si>
  <si>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</si>
  <si>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</si>
  <si>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</si>
  <si>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</si>
  <si>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</si>
  <si>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</si>
  <si>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</si>
  <si>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</si>
  <si>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</si>
  <si>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</si>
  <si>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</si>
  <si>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</si>
  <si>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</si>
  <si>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</si>
  <si>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</si>
  <si>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</si>
  <si>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</si>
  <si>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</si>
  <si>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</si>
  <si>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</si>
  <si>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</si>
  <si>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</si>
  <si>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</si>
  <si>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</si>
  <si>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</si>
  <si>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</si>
  <si>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</si>
  <si>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</si>
  <si>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</si>
  <si>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</si>
  <si>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</si>
  <si>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</si>
  <si>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</si>
  <si>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</si>
  <si>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</si>
  <si>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</si>
  <si>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</si>
  <si>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</si>
  <si>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</si>
  <si>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</si>
  <si>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</si>
  <si>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</si>
  <si>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</si>
  <si>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</si>
  <si>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</si>
  <si>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</si>
  <si>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</si>
  <si>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</si>
  <si>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</si>
  <si>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</si>
  <si>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</si>
  <si>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</si>
  <si>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</si>
  <si>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</si>
  <si>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</si>
  <si>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</si>
  <si>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</si>
  <si>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</si>
  <si>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</si>
  <si>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</si>
  <si>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</si>
  <si>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</si>
  <si>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</si>
  <si>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</si>
  <si>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</si>
  <si>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</si>
  <si>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</si>
  <si>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</si>
  <si>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</si>
  <si>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</si>
  <si>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</si>
  <si>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</si>
  <si>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</si>
  <si>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</si>
  <si>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</si>
  <si>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</si>
  <si>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</si>
  <si>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</si>
  <si>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</si>
  <si>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</si>
  <si>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</si>
  <si>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</si>
  <si>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</si>
  <si>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</si>
  <si>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</si>
  <si>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</si>
  <si>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</si>
  <si>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</si>
  <si>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</si>
  <si>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</si>
  <si>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</si>
  <si>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</si>
  <si>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</si>
  <si>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</si>
  <si>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</si>
  <si>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</si>
  <si>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</si>
  <si>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</si>
  <si>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</si>
  <si>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</si>
  <si>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</si>
  <si>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</si>
  <si>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</si>
  <si>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</si>
  <si>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</si>
  <si>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</si>
  <si>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</si>
  <si>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</si>
  <si>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</si>
  <si>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</si>
  <si>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</si>
  <si>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</si>
  <si>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</si>
  <si>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</si>
  <si>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</si>
  <si>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</si>
  <si>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</si>
  <si>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</si>
  <si>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</si>
  <si>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</si>
  <si>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</si>
  <si>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</si>
  <si>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</si>
  <si>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</si>
  <si>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</si>
  <si>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</si>
  <si>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</si>
  <si>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</si>
  <si>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</si>
  <si>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</si>
  <si>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</si>
  <si>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</si>
  <si>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</si>
  <si>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</si>
  <si>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</si>
  <si>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</si>
  <si>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</si>
  <si>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</si>
  <si>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</si>
  <si>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</si>
  <si>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</si>
  <si>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</si>
  <si>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</si>
  <si>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</si>
  <si>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</si>
  <si>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</si>
  <si>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</si>
  <si>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</si>
  <si>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</si>
  <si>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</si>
  <si>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</si>
  <si>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</si>
  <si>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</si>
  <si>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</si>
  <si>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</si>
  <si>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</si>
  <si>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</si>
  <si>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</si>
  <si>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</si>
  <si>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</si>
  <si>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</si>
  <si>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</si>
  <si>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</si>
  <si>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</si>
  <si>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</si>
  <si>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</si>
  <si>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</si>
  <si>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</si>
  <si>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</si>
  <si>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</si>
  <si>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</si>
  <si>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</si>
  <si>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</si>
  <si>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</si>
  <si>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</si>
  <si>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</si>
  <si>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</si>
  <si>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</si>
  <si>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</si>
  <si>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</si>
  <si>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</si>
  <si>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</si>
  <si>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</si>
  <si>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</si>
  <si>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</si>
  <si>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</si>
  <si>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</si>
  <si>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</si>
  <si>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</si>
  <si>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</si>
  <si>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</si>
  <si>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</si>
  <si>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</si>
  <si>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</si>
  <si>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</si>
  <si>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</si>
  <si>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</si>
  <si>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</si>
  <si>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</si>
  <si>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</si>
  <si>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</si>
  <si>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</si>
  <si>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</si>
  <si>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</si>
  <si>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</si>
  <si>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</si>
  <si>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</si>
  <si>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</si>
  <si>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</si>
  <si>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</si>
  <si>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</si>
  <si>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</si>
  <si>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</si>
  <si>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</si>
  <si>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</si>
  <si>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</si>
  <si>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</si>
  <si>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</si>
  <si>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</si>
  <si>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</si>
  <si>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</si>
  <si>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</si>
  <si>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</si>
  <si>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</si>
  <si>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</si>
  <si>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</si>
  <si>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</si>
  <si>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</si>
  <si>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</si>
  <si>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</si>
  <si>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</si>
  <si>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</si>
  <si>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</si>
  <si>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</si>
  <si>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</si>
  <si>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</si>
  <si>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</si>
  <si>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</si>
  <si>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</si>
  <si>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</si>
  <si>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</si>
  <si>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</si>
  <si>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</si>
  <si>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</si>
  <si>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</si>
  <si>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</si>
  <si>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</si>
  <si>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</si>
  <si>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</si>
  <si>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</si>
  <si>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</si>
  <si>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</si>
  <si>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</si>
  <si>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</si>
  <si>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</si>
  <si>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</si>
  <si>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</si>
  <si>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</si>
  <si>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</si>
  <si>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</si>
  <si>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</si>
  <si>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</si>
  <si>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</si>
  <si>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</si>
  <si>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</si>
  <si>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</si>
  <si>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</si>
  <si>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</si>
  <si>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</si>
  <si>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</si>
  <si>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</si>
  <si>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</si>
  <si>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</si>
  <si>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</si>
  <si>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</si>
  <si>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</si>
  <si>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</si>
  <si>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</si>
  <si>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</si>
  <si>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</si>
  <si>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</si>
  <si>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</si>
  <si>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</si>
  <si>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</si>
  <si>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</si>
  <si>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</si>
  <si>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</si>
  <si>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</si>
  <si>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</si>
  <si>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</si>
  <si>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</si>
  <si>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</si>
  <si>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</si>
  <si>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</si>
  <si>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</si>
  <si>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</si>
  <si>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</si>
  <si>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</si>
  <si>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</si>
  <si>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</si>
  <si>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</si>
  <si>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</si>
  <si>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</si>
  <si>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</si>
  <si>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</si>
  <si>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</si>
  <si>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</si>
  <si>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</si>
  <si>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</si>
  <si>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</si>
  <si>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</si>
  <si>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</si>
  <si>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</si>
  <si>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</si>
  <si>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</si>
  <si>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</si>
  <si>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</si>
  <si>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</si>
  <si>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</si>
  <si>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</si>
  <si>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</si>
  <si>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</si>
  <si>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</si>
  <si>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</si>
  <si>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</si>
  <si>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</si>
  <si>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</si>
  <si>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</si>
  <si>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</si>
  <si>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</si>
  <si>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</si>
  <si>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</si>
  <si>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</si>
  <si>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</si>
  <si>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</si>
  <si>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</si>
  <si>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</si>
  <si>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</si>
  <si>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</si>
  <si>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</si>
  <si>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</si>
  <si>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</si>
  <si>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</si>
  <si>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</si>
  <si>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</si>
  <si>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</si>
  <si>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</si>
  <si>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</si>
  <si>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</si>
  <si>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</si>
  <si>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</si>
  <si>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</si>
  <si>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</si>
  <si>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</si>
  <si>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</si>
  <si>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</si>
  <si>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</si>
  <si>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</si>
  <si>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</si>
  <si>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</si>
  <si>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</si>
  <si>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</si>
  <si>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</si>
  <si>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</si>
  <si>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</si>
  <si>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</si>
  <si>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</si>
  <si>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</si>
  <si>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</si>
  <si>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</si>
  <si>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</si>
  <si>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</si>
  <si>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</si>
  <si>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</si>
  <si>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</si>
  <si>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</si>
  <si>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</si>
  <si>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</si>
  <si>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</si>
  <si>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</si>
  <si>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</si>
  <si>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</si>
  <si>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</si>
  <si>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</si>
  <si>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</si>
  <si>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</si>
  <si>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</si>
  <si>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</si>
  <si>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</si>
  <si>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</si>
  <si>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</si>
  <si>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</si>
  <si>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</si>
  <si>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</si>
  <si>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</si>
  <si>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</si>
  <si>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</si>
  <si>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</si>
  <si>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</si>
  <si>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</si>
  <si>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</si>
  <si>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</si>
  <si>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</si>
  <si>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</si>
  <si>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</si>
  <si>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</si>
  <si>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</si>
  <si>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</si>
  <si>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</si>
  <si>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</si>
  <si>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</si>
  <si>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</si>
  <si>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</si>
  <si>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</si>
  <si>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</si>
  <si>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</si>
  <si>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</si>
  <si>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</si>
  <si>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</si>
  <si>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</si>
  <si>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</si>
  <si>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</si>
  <si>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</si>
  <si>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</si>
  <si>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</si>
  <si>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</si>
  <si>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</si>
  <si>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</si>
  <si>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</si>
  <si>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</si>
  <si>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</si>
  <si>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</si>
  <si>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</si>
  <si>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</si>
  <si>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</si>
  <si>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</si>
  <si>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</si>
  <si>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</si>
  <si>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</si>
  <si>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</si>
  <si>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</si>
  <si>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</si>
  <si>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</si>
  <si>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</si>
  <si>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</si>
  <si>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</si>
  <si>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</si>
  <si>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</si>
  <si>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</si>
  <si>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</si>
  <si>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</si>
  <si>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</si>
  <si>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</si>
  <si>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</si>
  <si>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</si>
  <si>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</si>
  <si>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</si>
  <si>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</si>
  <si>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</si>
  <si>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</si>
  <si>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</si>
  <si>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</si>
  <si>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</si>
  <si>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</si>
  <si>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</si>
  <si>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</si>
  <si>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</si>
  <si>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</si>
  <si>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</si>
  <si>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</si>
  <si>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</si>
  <si>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</si>
  <si>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</si>
  <si>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</si>
  <si>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</si>
  <si>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</si>
  <si>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</si>
  <si>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</si>
  <si>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</si>
  <si>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</si>
  <si>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</si>
  <si>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</si>
  <si>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</si>
  <si>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</si>
  <si>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</si>
  <si>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</si>
  <si>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</si>
  <si>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</si>
  <si>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</si>
  <si>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</si>
  <si>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</si>
  <si>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</si>
  <si>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</si>
  <si>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</si>
  <si>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</si>
  <si>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</si>
  <si>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</si>
  <si>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</si>
  <si>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</si>
  <si>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</si>
  <si>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</si>
  <si>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</si>
  <si>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</si>
  <si>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</si>
  <si>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</si>
  <si>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</si>
  <si>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</si>
  <si>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</si>
  <si>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</si>
  <si>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</si>
  <si>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</si>
  <si>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</si>
  <si>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</si>
  <si>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</si>
  <si>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</si>
  <si>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</si>
  <si>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</si>
  <si>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</si>
  <si>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</si>
  <si>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</si>
  <si>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</si>
  <si>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</si>
  <si>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</si>
  <si>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</si>
  <si>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</si>
  <si>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</si>
  <si>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</si>
  <si>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</si>
  <si>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</si>
  <si>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</si>
  <si>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</si>
  <si>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</si>
  <si>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</si>
  <si>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</si>
  <si>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</si>
  <si>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</si>
  <si>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</si>
  <si>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</si>
  <si>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</si>
  <si>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</si>
  <si>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</si>
  <si>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</si>
  <si>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</si>
  <si>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</si>
  <si>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</si>
  <si>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</si>
  <si>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</si>
  <si>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</si>
  <si>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</si>
  <si>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</si>
  <si>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</si>
  <si>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</si>
  <si>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</si>
  <si>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</si>
  <si>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</si>
  <si>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</si>
  <si>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</si>
  <si>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</si>
  <si>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</si>
  <si>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</si>
  <si>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</si>
  <si>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</si>
  <si>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</si>
  <si>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</si>
  <si>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</si>
  <si>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</si>
  <si>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</si>
  <si>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</si>
  <si>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</si>
  <si>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</si>
  <si>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</si>
  <si>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</si>
  <si>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</si>
  <si>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</si>
  <si>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</si>
  <si>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</si>
  <si>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</si>
  <si>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</si>
  <si>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</si>
  <si>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</si>
  <si>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</si>
  <si>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</si>
  <si>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</si>
  <si>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</si>
  <si>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</si>
  <si>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</si>
  <si>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</si>
  <si>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</si>
  <si>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</si>
  <si>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</si>
  <si>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</si>
  <si>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</si>
  <si>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</si>
  <si>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</si>
  <si>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</si>
  <si>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</si>
  <si>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</si>
  <si>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</si>
  <si>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</si>
  <si>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</si>
  <si>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</si>
  <si>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</si>
  <si>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</si>
  <si>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</si>
  <si>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</si>
  <si>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</si>
  <si>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</si>
  <si>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</si>
  <si>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</si>
  <si>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</si>
  <si>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</si>
  <si>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</si>
  <si>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</si>
  <si>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</si>
  <si>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</si>
  <si>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</si>
  <si>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</si>
  <si>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</si>
  <si>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</si>
  <si>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</si>
  <si>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</si>
  <si>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</si>
  <si>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</si>
  <si>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</si>
  <si>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</si>
  <si>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</si>
  <si>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</si>
  <si>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</si>
  <si>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</si>
  <si>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</si>
  <si>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</si>
  <si>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</si>
  <si>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</si>
  <si>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</si>
  <si>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</si>
  <si>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</si>
  <si>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</si>
  <si>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</si>
  <si>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</si>
  <si>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</si>
  <si>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</si>
  <si>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</si>
  <si>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</si>
  <si>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</si>
  <si>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</si>
  <si>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</si>
  <si>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</si>
  <si>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</si>
  <si>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</si>
  <si>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</si>
  <si>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</si>
  <si>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</si>
  <si>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</si>
  <si>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</si>
  <si>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</si>
  <si>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</si>
  <si>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</si>
  <si>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</si>
  <si>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</si>
  <si>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</si>
  <si>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</si>
  <si>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</si>
  <si>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</si>
  <si>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</si>
  <si>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</si>
  <si>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</si>
  <si>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</si>
  <si>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</si>
  <si>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</si>
  <si>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</si>
  <si>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</si>
  <si>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</si>
  <si>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</si>
  <si>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</si>
  <si>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</si>
  <si>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</si>
  <si>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</si>
  <si>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</si>
  <si>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</si>
  <si>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</si>
  <si>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</si>
  <si>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</si>
  <si>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</si>
  <si>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</si>
  <si>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</si>
  <si>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</si>
  <si>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</si>
  <si>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</si>
  <si>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</si>
  <si>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</si>
  <si>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</si>
  <si>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</si>
  <si>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</si>
  <si>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</si>
  <si>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</si>
  <si>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</si>
  <si>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</si>
  <si>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</si>
  <si>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</si>
  <si>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</si>
  <si>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</si>
  <si>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</si>
  <si>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</si>
  <si>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</si>
  <si>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</si>
  <si>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</si>
  <si>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</si>
  <si>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</si>
  <si>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</si>
  <si>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</si>
  <si>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</si>
  <si>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</si>
  <si>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</si>
  <si>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</si>
  <si>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</si>
  <si>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</si>
  <si>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</si>
  <si>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</si>
  <si>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</si>
  <si>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</si>
  <si>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</si>
  <si>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</si>
  <si>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</si>
  <si>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</si>
  <si>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</si>
  <si>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</si>
  <si>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</si>
  <si>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</si>
  <si>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</si>
  <si>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</si>
  <si>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</si>
  <si>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</si>
  <si>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</si>
  <si>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</si>
  <si>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</si>
  <si>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</si>
  <si>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</si>
  <si>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</si>
  <si>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</si>
  <si>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</si>
  <si>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</si>
  <si>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</si>
  <si>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</si>
  <si>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</si>
  <si>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</si>
  <si>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</si>
  <si>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</si>
  <si>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</si>
  <si>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</si>
  <si>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</si>
  <si>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</si>
  <si>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</si>
  <si>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</si>
  <si>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</si>
  <si>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</si>
  <si>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</si>
  <si>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</si>
  <si>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</si>
  <si>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</si>
  <si>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</si>
  <si>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</si>
  <si>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</si>
  <si>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</si>
  <si>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</si>
  <si>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</si>
  <si>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</si>
  <si>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</si>
  <si>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</si>
  <si>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</si>
  <si>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</si>
  <si>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</si>
  <si>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</si>
  <si>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</si>
  <si>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</si>
  <si>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</si>
  <si>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</si>
  <si>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</si>
  <si>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</si>
  <si>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</si>
  <si>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</si>
  <si>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</si>
  <si>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</si>
  <si>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</si>
  <si>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</si>
  <si>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</si>
  <si>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</si>
  <si>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</si>
  <si>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</si>
  <si>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</si>
  <si>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</si>
  <si>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</si>
  <si>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</si>
  <si>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</si>
  <si>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</si>
  <si>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</si>
  <si>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</si>
  <si>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</si>
  <si>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</si>
  <si>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</si>
  <si>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</si>
  <si>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</si>
  <si>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</si>
  <si>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</si>
  <si>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</si>
  <si>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</si>
  <si>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</si>
  <si>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</si>
  <si>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</si>
  <si>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</si>
  <si>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</si>
  <si>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</si>
  <si>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</si>
  <si>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</si>
  <si>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</si>
  <si>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</si>
  <si>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</si>
  <si>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</si>
  <si>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</si>
  <si>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</si>
  <si>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</si>
  <si>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</si>
  <si>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</si>
  <si>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</si>
  <si>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</si>
  <si>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</si>
  <si>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</si>
  <si>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</si>
  <si>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</si>
  <si>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</si>
  <si>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</si>
  <si>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</si>
  <si>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</si>
  <si>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</si>
  <si>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</si>
  <si>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</si>
  <si>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</si>
  <si>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</si>
  <si>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</si>
  <si>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</si>
  <si>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</si>
  <si>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</si>
  <si>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</si>
  <si>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</si>
  <si>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</si>
  <si>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</si>
  <si>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</si>
  <si>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</si>
  <si>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</si>
  <si>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</si>
  <si>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</si>
  <si>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</si>
  <si>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</si>
  <si>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</si>
  <si>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</si>
  <si>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</si>
  <si>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</si>
  <si>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</si>
  <si>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</si>
  <si>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</si>
  <si>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</si>
  <si>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</si>
  <si>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</si>
  <si>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</si>
  <si>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</si>
  <si>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</si>
  <si>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</si>
  <si>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</si>
  <si>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</si>
  <si>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</si>
  <si>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</si>
  <si>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</si>
  <si>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</si>
  <si>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</si>
  <si>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</si>
  <si>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</si>
  <si>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</si>
  <si>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</si>
  <si>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</si>
  <si>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</si>
  <si>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</si>
  <si>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</si>
  <si>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</si>
  <si>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</si>
  <si>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</si>
  <si>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</si>
  <si>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</si>
  <si>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</si>
  <si>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</si>
  <si>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</si>
  <si>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</si>
  <si>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</si>
  <si>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</si>
  <si>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</si>
  <si>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</si>
  <si>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</si>
  <si>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</si>
  <si>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</si>
  <si>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</si>
  <si>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</si>
  <si>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</si>
  <si>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</si>
  <si>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</si>
  <si>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</si>
  <si>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</si>
  <si>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</si>
  <si>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</si>
  <si>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</si>
  <si>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</si>
  <si>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</si>
  <si>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</si>
  <si>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</si>
  <si>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</si>
  <si>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</si>
  <si>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</si>
  <si>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</si>
  <si>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</si>
  <si>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</si>
  <si>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</si>
  <si>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</si>
  <si>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</si>
  <si>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</si>
  <si>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</si>
  <si>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</si>
  <si>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</si>
  <si>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</si>
  <si>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</si>
  <si>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</si>
  <si>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</si>
  <si>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</si>
  <si>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</si>
  <si>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</si>
  <si>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</si>
  <si>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</si>
  <si>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</si>
  <si>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</si>
  <si>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</si>
  <si>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</si>
  <si>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</si>
  <si>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</si>
  <si>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</si>
  <si>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</si>
  <si>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</si>
  <si>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</si>
  <si>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</si>
  <si>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</si>
  <si>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</si>
  <si>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</si>
  <si>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</si>
  <si>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</si>
  <si>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</si>
  <si>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</si>
  <si>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</si>
  <si>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</si>
  <si>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</si>
  <si>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</si>
  <si>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</si>
  <si>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</si>
  <si>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</si>
  <si>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</si>
  <si>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</si>
  <si>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</si>
  <si>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</si>
  <si>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</si>
  <si>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</si>
  <si>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</si>
  <si>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</si>
  <si>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</si>
  <si>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</si>
  <si>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</si>
  <si>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</si>
  <si>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</si>
  <si>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</si>
  <si>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</si>
  <si>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</si>
  <si>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</si>
  <si>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</si>
  <si>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</si>
  <si>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</si>
  <si>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</si>
  <si>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</si>
  <si>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</si>
  <si>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</si>
  <si>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</si>
  <si>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</si>
  <si>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</si>
  <si>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</si>
  <si>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</si>
  <si>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</si>
  <si>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</si>
  <si>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</si>
  <si>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</si>
  <si>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</si>
  <si>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</si>
  <si>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</si>
  <si>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</si>
  <si>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</si>
  <si>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</si>
  <si>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</si>
  <si>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</si>
  <si>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</si>
  <si>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</si>
  <si>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</si>
  <si>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</si>
  <si>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</si>
  <si>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</si>
  <si>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</si>
  <si>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</si>
  <si>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</si>
  <si>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</si>
  <si>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</si>
  <si>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</si>
  <si>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</si>
  <si>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</si>
  <si>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</si>
  <si>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</si>
  <si>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</si>
  <si>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</si>
  <si>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</si>
  <si>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</si>
  <si>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</si>
  <si>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</si>
  <si>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</si>
  <si>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</si>
  <si>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</si>
  <si>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</si>
  <si>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</si>
  <si>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</si>
  <si>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</si>
  <si>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</si>
  <si>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</si>
  <si>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</si>
  <si>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</si>
  <si>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</si>
  <si>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</si>
  <si>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</si>
  <si>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</si>
  <si>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</si>
  <si>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</si>
  <si>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</si>
  <si>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</si>
  <si>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</si>
  <si>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</si>
  <si>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</si>
  <si>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</si>
  <si>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</si>
  <si>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</si>
  <si>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</si>
  <si>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</si>
  <si>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</si>
  <si>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</si>
  <si>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</si>
  <si>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</si>
  <si>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</si>
  <si>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</si>
  <si>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</si>
  <si>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</si>
  <si>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</si>
  <si>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</si>
  <si>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</si>
  <si>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</si>
  <si>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</si>
  <si>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</si>
  <si>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</si>
  <si>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</si>
  <si>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</si>
  <si>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</si>
  <si>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</si>
  <si>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</si>
  <si>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</si>
  <si>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</si>
  <si>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</si>
  <si>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</si>
  <si>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</si>
  <si>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</si>
  <si>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</si>
  <si>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</si>
  <si>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</si>
  <si>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</si>
  <si>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</si>
  <si>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</si>
  <si>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</si>
  <si>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</si>
  <si>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</si>
  <si>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</si>
  <si>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</si>
  <si>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</si>
  <si>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</si>
  <si>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</si>
  <si>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</si>
  <si>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</si>
  <si>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</si>
  <si>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</si>
  <si>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</si>
  <si>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</si>
  <si>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</si>
  <si>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</si>
  <si>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</si>
  <si>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</si>
  <si>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</si>
  <si>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</si>
  <si>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</si>
  <si>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</si>
  <si>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</si>
  <si>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</si>
  <si>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</si>
  <si>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</si>
  <si>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</si>
  <si>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</si>
  <si>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</si>
  <si>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</si>
  <si>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</si>
  <si>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</si>
  <si>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</si>
  <si>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</si>
  <si>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</si>
  <si>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</si>
  <si>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</si>
  <si>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</si>
  <si>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</si>
  <si>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</si>
  <si>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</si>
  <si>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</si>
  <si>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</si>
  <si>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</si>
  <si>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</si>
  <si>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</si>
  <si>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</si>
  <si>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</si>
  <si>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</si>
  <si>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</si>
  <si>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</si>
  <si>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</si>
  <si>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</si>
  <si>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</si>
  <si>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</si>
  <si>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</si>
  <si>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</si>
  <si>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</si>
  <si>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</si>
  <si>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</si>
  <si>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</si>
  <si>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</si>
  <si>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</si>
  <si>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</si>
  <si>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</si>
  <si>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</si>
  <si>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</si>
  <si>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</si>
  <si>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</si>
  <si>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</si>
  <si>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</si>
  <si>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</si>
  <si>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</si>
  <si>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</si>
  <si>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</si>
  <si>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</si>
  <si>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</si>
  <si>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</si>
  <si>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</si>
  <si>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</si>
  <si>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</si>
  <si>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</si>
  <si>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</si>
  <si>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</si>
  <si>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</si>
  <si>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</si>
  <si>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</si>
  <si>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</si>
  <si>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</si>
  <si>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</si>
  <si>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</si>
  <si>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</si>
  <si>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</si>
  <si>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</si>
  <si>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</si>
  <si>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</si>
  <si>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</si>
  <si>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</si>
  <si>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</si>
  <si>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</si>
  <si>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</si>
  <si>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</si>
  <si>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</si>
  <si>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</si>
  <si>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</si>
  <si>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</si>
  <si>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</si>
  <si>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</si>
  <si>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</si>
  <si>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</si>
  <si>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</si>
  <si>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</si>
  <si>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</si>
  <si>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</si>
  <si>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</si>
  <si>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</si>
  <si>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</si>
  <si>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</si>
  <si>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</si>
  <si>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</si>
  <si>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</si>
  <si>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</si>
  <si>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</si>
  <si>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</si>
  <si>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</si>
  <si>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</si>
  <si>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</si>
  <si>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</si>
  <si>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</si>
  <si>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</si>
  <si>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</si>
  <si>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</si>
  <si>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</si>
  <si>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</si>
  <si>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</si>
  <si>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</si>
  <si>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</si>
  <si>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</si>
  <si>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</si>
  <si>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</si>
  <si>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</si>
  <si>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</si>
  <si>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</si>
  <si>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</si>
  <si>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</si>
  <si>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</si>
  <si>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</si>
  <si>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</si>
  <si>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</si>
  <si>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</si>
  <si>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</si>
  <si>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</si>
  <si>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</si>
  <si>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</si>
  <si>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</si>
  <si>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</si>
  <si>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</si>
  <si>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</si>
  <si>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</si>
  <si>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</si>
  <si>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</si>
  <si>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</si>
  <si>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</si>
  <si>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</si>
  <si>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</si>
  <si>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</si>
  <si>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</si>
  <si>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</si>
  <si>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</si>
  <si>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</si>
  <si>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</si>
  <si>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</si>
  <si>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</si>
  <si>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</si>
  <si>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</si>
  <si>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</si>
  <si>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</si>
  <si>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</si>
  <si>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</si>
  <si>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</si>
  <si>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</si>
  <si>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</si>
  <si>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</si>
  <si>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</si>
  <si>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</si>
  <si>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</si>
  <si>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</si>
  <si>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</si>
  <si>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</si>
  <si>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</si>
  <si>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</si>
  <si>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</si>
  <si>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</si>
  <si>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</si>
  <si>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</si>
  <si>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</si>
  <si>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</si>
  <si>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</si>
  <si>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</si>
  <si>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</si>
  <si>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</si>
  <si>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</si>
  <si>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</si>
  <si>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</si>
  <si>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</si>
  <si>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</si>
  <si>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</si>
  <si>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</si>
  <si>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</si>
  <si>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</si>
  <si>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</si>
  <si>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</si>
  <si>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</si>
  <si>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</si>
  <si>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</si>
  <si>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</si>
  <si>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</si>
  <si>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</si>
  <si>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</si>
  <si>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</si>
  <si>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</si>
  <si>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</si>
  <si>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</si>
  <si>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</si>
  <si>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</si>
  <si>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</si>
  <si>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</si>
  <si>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</si>
  <si>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</si>
  <si>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</si>
  <si>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</si>
  <si>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</si>
  <si>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</si>
  <si>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</si>
  <si>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</si>
  <si>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</si>
  <si>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</si>
  <si>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</si>
  <si>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</si>
  <si>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</si>
  <si>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</si>
  <si>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</si>
  <si>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</si>
  <si>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</si>
  <si>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</si>
  <si>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</si>
  <si>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</si>
  <si>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</si>
  <si>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</si>
  <si>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</si>
  <si>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</si>
  <si>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</si>
  <si>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</si>
  <si>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</si>
  <si>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</si>
  <si>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</si>
  <si>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</si>
  <si>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</si>
  <si>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</si>
  <si>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</si>
  <si>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</si>
  <si>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</si>
  <si>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</si>
  <si>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</si>
  <si>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</si>
  <si>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</si>
  <si>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</si>
  <si>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</si>
  <si>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</si>
  <si>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</si>
  <si>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</si>
  <si>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</si>
  <si>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</si>
  <si>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</si>
  <si>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</si>
  <si>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</si>
  <si>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</si>
  <si>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</si>
  <si>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</si>
  <si>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</si>
  <si>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</si>
  <si>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</si>
  <si>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</si>
  <si>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</si>
  <si>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</si>
  <si>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</si>
  <si>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</si>
  <si>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</si>
  <si>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</si>
  <si>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</si>
  <si>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</si>
  <si>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</si>
  <si>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</si>
  <si>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</si>
  <si>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</si>
  <si>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</si>
  <si>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</si>
  <si>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</si>
  <si>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</si>
  <si>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</si>
  <si>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</si>
  <si>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</si>
  <si>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</si>
  <si>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</si>
  <si>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</si>
  <si>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</si>
  <si>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</si>
  <si>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</si>
  <si>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</si>
  <si>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</si>
  <si>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</si>
  <si>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</si>
  <si>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</si>
  <si>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</si>
  <si>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</si>
  <si>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</si>
  <si>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</si>
  <si>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</si>
  <si>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</si>
  <si>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</si>
  <si>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</si>
  <si>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</si>
  <si>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</si>
  <si>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</si>
  <si>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</si>
  <si>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</si>
  <si>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</si>
  <si>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</si>
  <si>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</si>
  <si>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</si>
  <si>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</si>
  <si>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</si>
  <si>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</si>
  <si>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</si>
  <si>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</si>
  <si>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</si>
  <si>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</si>
  <si>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</si>
  <si>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</si>
  <si>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</si>
  <si>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</si>
  <si>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</si>
  <si>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</si>
  <si>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</si>
  <si>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</si>
  <si>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</si>
  <si>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</si>
  <si>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</si>
  <si>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</si>
  <si>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</si>
  <si>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</si>
  <si>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</si>
  <si>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</si>
  <si>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</si>
  <si>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</si>
  <si>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</si>
  <si>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</si>
  <si>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</si>
  <si>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</si>
  <si>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</si>
  <si>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</si>
  <si>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</si>
  <si>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</si>
  <si>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</si>
  <si>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</si>
  <si>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</si>
  <si>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</si>
  <si>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</si>
  <si>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</si>
  <si>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</si>
  <si>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</si>
  <si>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</si>
  <si>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</si>
  <si>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</si>
  <si>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</si>
  <si>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</si>
  <si>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</si>
  <si>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</si>
  <si>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</si>
  <si>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</si>
  <si>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</si>
  <si>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</si>
  <si>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</si>
  <si>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</si>
  <si>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</si>
  <si>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</si>
  <si>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</si>
  <si>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</si>
  <si>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</si>
  <si>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</si>
  <si>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</si>
  <si>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</si>
  <si>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</si>
  <si>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</si>
  <si>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</si>
  <si>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</si>
  <si>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</si>
  <si>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</si>
  <si>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</si>
  <si>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</si>
  <si>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</si>
  <si>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</si>
  <si>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</si>
  <si>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</si>
  <si>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</si>
  <si>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</si>
  <si>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</si>
  <si>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</si>
  <si>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</si>
  <si>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</si>
  <si>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</si>
  <si>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</si>
  <si>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</si>
  <si>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</si>
  <si>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</si>
  <si>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</si>
  <si>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</si>
  <si>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</si>
  <si>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</si>
  <si>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</si>
  <si>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</si>
  <si>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</si>
  <si>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</si>
  <si>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</si>
  <si>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</si>
  <si>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</si>
  <si>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</si>
  <si>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</si>
  <si>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</si>
  <si>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</si>
  <si>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</si>
  <si>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</si>
  <si>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</si>
  <si>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</si>
  <si>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</si>
  <si>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</si>
  <si>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</si>
  <si>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</si>
  <si>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</si>
  <si>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</si>
  <si>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</si>
  <si>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</si>
  <si>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</si>
  <si>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</si>
  <si>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</si>
  <si>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</si>
  <si>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</si>
  <si>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</si>
  <si>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</si>
  <si>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</si>
  <si>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</si>
  <si>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</si>
  <si>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</si>
  <si>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</si>
  <si>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</si>
  <si>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</si>
  <si>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</si>
  <si>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</si>
  <si>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</si>
  <si>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</si>
  <si>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</si>
  <si>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</si>
  <si>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</si>
  <si>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</si>
  <si>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</si>
  <si>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</si>
  <si>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</si>
  <si>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</si>
  <si>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</si>
  <si>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</si>
  <si>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</si>
  <si>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</si>
  <si>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</si>
  <si>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</si>
  <si>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</si>
  <si>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</si>
  <si>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</si>
  <si>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</si>
  <si>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</si>
  <si>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</si>
  <si>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</si>
  <si>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</si>
  <si>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</si>
  <si>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</si>
  <si>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</si>
  <si>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</si>
  <si>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</si>
  <si>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</si>
  <si>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</si>
  <si>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</si>
  <si>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</si>
  <si>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</si>
  <si>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</si>
  <si>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</si>
  <si>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</si>
  <si>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</si>
  <si>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</si>
  <si>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</si>
  <si>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</si>
  <si>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</si>
  <si>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</si>
  <si>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</si>
  <si>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</si>
  <si>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</si>
  <si>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</si>
  <si>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</si>
  <si>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</si>
  <si>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</si>
  <si>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</si>
  <si>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</si>
  <si>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</si>
  <si>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</si>
  <si>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</si>
  <si>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</si>
  <si>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</si>
  <si>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</si>
  <si>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</si>
  <si>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</si>
  <si>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</si>
  <si>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</si>
  <si>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</si>
  <si>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</si>
  <si>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</si>
  <si>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</si>
  <si>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</si>
  <si>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</si>
  <si>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</si>
  <si>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</si>
  <si>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</si>
  <si>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</si>
  <si>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</si>
  <si>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</si>
  <si>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</si>
  <si>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</si>
  <si>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</si>
  <si>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</si>
  <si>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</si>
  <si>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</si>
  <si>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</si>
  <si>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</si>
  <si>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</si>
  <si>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</si>
  <si>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</si>
  <si>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</si>
  <si>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</si>
  <si>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</si>
  <si>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</si>
  <si>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</si>
  <si>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</si>
  <si>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</si>
  <si>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</si>
  <si>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</si>
  <si>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</si>
  <si>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</si>
  <si>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</si>
  <si>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</si>
  <si>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</si>
  <si>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</si>
  <si>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</si>
  <si>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</si>
  <si>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</si>
  <si>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</si>
  <si>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</si>
  <si>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</si>
  <si>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</si>
  <si>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</si>
  <si>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</si>
  <si>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</si>
  <si>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</si>
  <si>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</si>
  <si>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</si>
  <si>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</si>
  <si>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</si>
  <si>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</si>
  <si>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</si>
  <si>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</si>
  <si>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</si>
  <si>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</si>
  <si>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</si>
  <si>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</si>
  <si>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</si>
  <si>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</si>
  <si>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</si>
  <si>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</si>
  <si>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</si>
  <si>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</si>
  <si>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</si>
  <si>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</si>
  <si>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</si>
  <si>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</si>
  <si>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</si>
  <si>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</si>
  <si>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</si>
  <si>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</si>
  <si>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</si>
  <si>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</si>
  <si>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</si>
  <si>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</si>
  <si>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</si>
  <si>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</si>
  <si>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</si>
  <si>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</si>
  <si>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</si>
  <si>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</si>
  <si>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</si>
  <si>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</si>
  <si>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</si>
  <si>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</si>
  <si>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</si>
  <si>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</si>
  <si>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</si>
  <si>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</si>
  <si>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</si>
  <si>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</si>
  <si>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</si>
  <si>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</si>
  <si>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</si>
  <si>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</si>
  <si>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</si>
  <si>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</si>
  <si>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</si>
  <si>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</si>
  <si>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</si>
  <si>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</si>
  <si>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</si>
  <si>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</si>
  <si>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</si>
  <si>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</si>
  <si>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</si>
  <si>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</si>
  <si>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</si>
  <si>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</si>
  <si>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</si>
  <si>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</si>
  <si>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</si>
  <si>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</si>
  <si>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</si>
  <si>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</si>
  <si>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</si>
  <si>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</si>
  <si>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</si>
  <si>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</si>
  <si>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</si>
  <si>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</si>
  <si>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</si>
  <si>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</si>
  <si>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</si>
  <si>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</si>
  <si>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</si>
  <si>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</si>
  <si>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</si>
  <si>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</si>
  <si>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</si>
  <si>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</si>
  <si>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</si>
  <si>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</si>
  <si>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</si>
  <si>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</si>
  <si>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</si>
  <si>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</si>
  <si>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</si>
  <si>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</si>
  <si>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</si>
  <si>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</si>
  <si>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</si>
  <si>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</si>
  <si>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</si>
  <si>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</si>
  <si>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</si>
  <si>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</si>
  <si>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</si>
  <si>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</si>
  <si>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</si>
  <si>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</si>
  <si>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</si>
  <si>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</si>
  <si>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</si>
  <si>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</si>
  <si>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</si>
  <si>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</si>
  <si>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</si>
  <si>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</si>
  <si>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</si>
  <si>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</si>
  <si>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</si>
  <si>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</si>
  <si>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</si>
  <si>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</si>
  <si>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</si>
  <si>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</si>
  <si>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</si>
  <si>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</si>
  <si>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</si>
  <si>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</si>
  <si>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</si>
  <si>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</si>
  <si>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</si>
  <si>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</si>
  <si>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</si>
  <si>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</si>
  <si>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</si>
  <si>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</si>
  <si>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</si>
  <si>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</si>
  <si>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</si>
  <si>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</si>
  <si>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</si>
  <si>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</si>
  <si>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</si>
  <si>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</si>
  <si>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</si>
  <si>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</si>
  <si>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</si>
  <si>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</si>
  <si>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</si>
  <si>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</si>
  <si>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</si>
  <si>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</si>
  <si>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</si>
  <si>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</si>
  <si>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</si>
  <si>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</si>
  <si>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</si>
  <si>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</si>
  <si>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</si>
  <si>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</si>
  <si>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</si>
  <si>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</si>
  <si>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</si>
  <si>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</si>
  <si>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</si>
  <si>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</si>
  <si>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</si>
  <si>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</si>
  <si>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</si>
  <si>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</si>
  <si>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</si>
  <si>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</si>
  <si>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</si>
  <si>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</si>
  <si>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</si>
  <si>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</si>
  <si>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</si>
  <si>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</si>
  <si>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</si>
  <si>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</si>
  <si>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</si>
  <si>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</si>
  <si>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</si>
  <si>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</si>
  <si>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</si>
  <si>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</si>
  <si>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</si>
  <si>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</si>
  <si>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</si>
  <si>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</si>
  <si>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</si>
  <si>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</si>
  <si>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</si>
  <si>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</si>
  <si>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</si>
  <si>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</si>
  <si>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</si>
  <si>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</si>
  <si>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</si>
  <si>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</si>
  <si>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</si>
  <si>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</si>
  <si>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</si>
  <si>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</si>
  <si>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</si>
  <si>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</si>
  <si>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</si>
  <si>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</si>
  <si>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</si>
  <si>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</si>
  <si>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</si>
  <si>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</si>
  <si>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</si>
  <si>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</si>
  <si>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</si>
  <si>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</si>
  <si>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</si>
  <si>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</si>
  <si>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</si>
  <si>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</si>
  <si>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</si>
  <si>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</si>
  <si>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</si>
  <si>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</si>
  <si>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</si>
  <si>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</si>
  <si>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</si>
  <si>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</si>
  <si>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</si>
  <si>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</si>
  <si>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</si>
  <si>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</si>
  <si>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</si>
  <si>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</si>
  <si>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</si>
  <si>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</si>
  <si>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</si>
  <si>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</si>
  <si>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</si>
  <si>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</si>
  <si>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</si>
  <si>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</si>
  <si>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</si>
  <si>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</si>
  <si>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</si>
  <si>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</si>
  <si>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</si>
  <si>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</si>
  <si>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</si>
  <si>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</si>
  <si>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</si>
  <si>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</si>
  <si>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</si>
  <si>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</si>
  <si>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</si>
  <si>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</si>
  <si>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</si>
  <si>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</si>
  <si>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</si>
  <si>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</si>
  <si>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</si>
  <si>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</si>
  <si>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</si>
  <si>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</si>
  <si>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</si>
  <si>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</si>
  <si>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</si>
  <si>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</si>
  <si>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</si>
  <si>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</si>
  <si>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</si>
  <si>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</si>
  <si>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</si>
  <si>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</si>
  <si>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</si>
  <si>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</si>
  <si>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</si>
  <si>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</si>
  <si>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</si>
  <si>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</si>
  <si>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</si>
  <si>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</si>
  <si>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</si>
  <si>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</si>
  <si>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</si>
  <si>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</si>
  <si>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</si>
  <si>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</si>
  <si>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</si>
  <si>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</si>
  <si>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</si>
  <si>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</si>
  <si>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</si>
  <si>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</si>
  <si>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</si>
  <si>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</si>
  <si>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</si>
  <si>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</si>
  <si>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</si>
  <si>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</si>
  <si>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</si>
  <si>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</si>
  <si>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</si>
  <si>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</si>
  <si>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</si>
  <si>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</si>
  <si>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</si>
  <si>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</si>
  <si>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</si>
  <si>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</si>
  <si>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</si>
  <si>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</si>
  <si>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</si>
  <si>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</si>
  <si>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</si>
  <si>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</si>
  <si>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</si>
  <si>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</si>
  <si>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</si>
  <si>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</si>
  <si>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</si>
  <si>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</si>
  <si>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</si>
  <si>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</si>
  <si>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</si>
  <si>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</si>
  <si>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</si>
  <si>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</si>
  <si>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</si>
  <si>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</si>
  <si>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</si>
  <si>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</si>
  <si>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</si>
  <si>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</si>
  <si>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</si>
  <si>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</si>
  <si>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</si>
  <si>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</si>
  <si>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</si>
  <si>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</si>
  <si>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</si>
  <si>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</si>
  <si>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</si>
  <si>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</si>
  <si>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</si>
  <si>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</si>
  <si>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</si>
  <si>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</si>
  <si>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</si>
  <si>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</si>
  <si>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</si>
  <si>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</si>
  <si>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</si>
  <si>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</si>
  <si>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</si>
  <si>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</si>
  <si>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</si>
  <si>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</si>
  <si>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</si>
  <si>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</si>
  <si>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</si>
  <si>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</si>
  <si>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</si>
  <si>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</si>
  <si>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</si>
  <si>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</si>
  <si>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</si>
  <si>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</si>
  <si>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</si>
  <si>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</si>
  <si>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</si>
  <si>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</si>
  <si>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</si>
  <si>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</si>
  <si>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</si>
  <si>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</si>
  <si>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</si>
  <si>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</si>
  <si>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</si>
  <si>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</si>
  <si>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</si>
  <si>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</si>
  <si>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</si>
  <si>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</si>
  <si>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</si>
  <si>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</si>
  <si>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</si>
  <si>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</si>
  <si>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</si>
  <si>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</si>
  <si>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</si>
  <si>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</si>
  <si>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</si>
  <si>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</si>
  <si>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</si>
  <si>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</si>
  <si>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</si>
  <si>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</si>
  <si>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</si>
  <si>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</si>
  <si>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</si>
  <si>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</si>
  <si>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</si>
  <si>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</si>
  <si>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</si>
  <si>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</si>
  <si>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</si>
  <si>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</si>
  <si>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</si>
  <si>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</si>
  <si>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</si>
  <si>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</si>
  <si>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</si>
  <si>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</si>
  <si>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</si>
  <si>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</si>
  <si>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</si>
  <si>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</si>
  <si>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</si>
  <si>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</si>
  <si>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</si>
  <si>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</si>
  <si>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</si>
  <si>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</si>
  <si>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</si>
  <si>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</si>
  <si>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</si>
  <si>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</si>
  <si>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</si>
  <si>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</si>
  <si>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</si>
  <si>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</si>
  <si>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</si>
  <si>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</si>
  <si>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</si>
  <si>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</si>
  <si>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</si>
  <si>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</si>
  <si>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</si>
  <si>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</si>
  <si>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</si>
  <si>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</si>
  <si>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</si>
  <si>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</si>
  <si>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</si>
  <si>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</si>
  <si>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</si>
  <si>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</si>
  <si>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</si>
  <si>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</si>
  <si>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</si>
  <si>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</si>
  <si>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</si>
  <si>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</si>
  <si>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</si>
  <si>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</si>
  <si>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</si>
  <si>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</si>
  <si>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</si>
  <si>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</si>
  <si>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</si>
  <si>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</si>
  <si>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</si>
  <si>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</si>
  <si>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</si>
  <si>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</si>
  <si>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</si>
  <si>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</si>
  <si>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</si>
  <si>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</si>
  <si>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</si>
  <si>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</si>
  <si>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</si>
  <si>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</si>
  <si>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</si>
  <si>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</si>
  <si>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</si>
  <si>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</si>
  <si>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</si>
  <si>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</si>
  <si>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</si>
  <si>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</si>
  <si>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</si>
  <si>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</si>
  <si>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</si>
  <si>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</si>
  <si>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</si>
  <si>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</si>
  <si>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</si>
  <si>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</si>
  <si>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</si>
  <si>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</si>
  <si>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</si>
  <si>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</si>
  <si>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</si>
  <si>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</si>
  <si>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</si>
  <si>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</si>
  <si>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</si>
  <si>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</si>
  <si>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</si>
  <si>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</si>
  <si>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</si>
  <si>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</si>
  <si>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</si>
  <si>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</si>
  <si>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</si>
  <si>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</si>
  <si>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</si>
  <si>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</si>
  <si>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</si>
  <si>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</si>
  <si>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</si>
  <si>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</si>
  <si>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</si>
  <si>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</si>
  <si>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</si>
  <si>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</si>
  <si>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</si>
  <si>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</si>
  <si>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</si>
  <si>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</si>
  <si>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</si>
  <si>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</si>
  <si>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</si>
  <si>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</si>
  <si>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</si>
  <si>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</si>
  <si>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</si>
  <si>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</si>
  <si>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</si>
  <si>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</si>
  <si>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</si>
  <si>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</si>
  <si>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</si>
  <si>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</si>
  <si>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</si>
  <si>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</si>
  <si>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</si>
  <si>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</si>
  <si>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</si>
  <si>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</si>
  <si>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</si>
  <si>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</si>
  <si>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</si>
  <si>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</si>
  <si>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</si>
  <si>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</si>
  <si>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</si>
  <si>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</si>
  <si>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</si>
  <si>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</si>
  <si>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</si>
  <si>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</si>
  <si>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</si>
  <si>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</si>
  <si>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</si>
  <si>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</si>
  <si>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</si>
  <si>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</si>
  <si>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</si>
  <si>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</si>
  <si>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</si>
  <si>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</si>
  <si>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</si>
  <si>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</si>
  <si>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</si>
  <si>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</si>
  <si>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</si>
  <si>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</si>
  <si>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</si>
  <si>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</si>
  <si>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</si>
  <si>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</si>
  <si>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</si>
  <si>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</si>
  <si>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</si>
  <si>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</si>
  <si>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</si>
  <si>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</si>
  <si>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</si>
  <si>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</si>
  <si>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</si>
  <si>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</si>
  <si>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</si>
  <si>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</si>
  <si>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</si>
  <si>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</si>
  <si>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</si>
  <si>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</si>
  <si>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</si>
  <si>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</si>
  <si>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</si>
  <si>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</si>
  <si>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</si>
  <si>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</si>
  <si>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</si>
  <si>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</si>
  <si>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</si>
  <si>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</si>
  <si>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</si>
  <si>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</si>
  <si>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</si>
  <si>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</si>
  <si>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</si>
  <si>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</si>
  <si>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</si>
  <si>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</si>
  <si>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</si>
  <si>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</si>
  <si>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</si>
  <si>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</si>
  <si>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</si>
  <si>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</si>
  <si>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</si>
  <si>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</si>
  <si>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</si>
  <si>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</si>
  <si>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</si>
  <si>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</si>
  <si>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</si>
  <si>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</si>
  <si>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</si>
  <si>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</si>
  <si>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</si>
  <si>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</si>
  <si>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</si>
  <si>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</si>
  <si>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</si>
  <si>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</si>
  <si>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</si>
  <si>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</si>
  <si>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</si>
  <si>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</si>
  <si>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</si>
  <si>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</si>
  <si>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</si>
  <si>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</si>
  <si>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</si>
  <si>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</si>
  <si>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</si>
  <si>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</si>
  <si>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</si>
  <si>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</si>
  <si>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</si>
  <si>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</si>
  <si>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</si>
  <si>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</si>
  <si>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</si>
  <si>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</si>
  <si>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</si>
  <si>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</si>
  <si>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</si>
  <si>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</si>
  <si>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</si>
  <si>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</si>
  <si>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</si>
  <si>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</si>
  <si>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</si>
  <si>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</si>
  <si>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</si>
  <si>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</si>
  <si>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</si>
  <si>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</si>
  <si>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</si>
  <si>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</si>
  <si>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</si>
  <si>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</si>
  <si>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</si>
  <si>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</si>
  <si>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</si>
  <si>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</si>
  <si>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</si>
  <si>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</si>
  <si>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</si>
  <si>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</si>
  <si>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</si>
  <si>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</si>
  <si>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</si>
  <si>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</si>
  <si>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</si>
  <si>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</si>
  <si>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</si>
  <si>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</si>
  <si>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</si>
  <si>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</si>
  <si>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</si>
  <si>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</si>
  <si>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</si>
  <si>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</si>
  <si>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</si>
  <si>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</si>
  <si>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</si>
  <si>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</si>
  <si>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</si>
  <si>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</si>
  <si>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</si>
  <si>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</si>
  <si>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</si>
  <si>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</si>
  <si>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</si>
  <si>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</si>
  <si>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</si>
  <si>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</si>
  <si>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</si>
  <si>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</si>
  <si>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</si>
  <si>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</si>
  <si>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</si>
  <si>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</si>
  <si>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</si>
  <si>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</si>
  <si>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</si>
  <si>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</si>
  <si>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</si>
  <si>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</si>
  <si>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</si>
  <si>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</si>
  <si>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</si>
  <si>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</si>
  <si>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</si>
  <si>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</si>
  <si>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</si>
  <si>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</si>
  <si>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</si>
  <si>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</si>
  <si>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</si>
  <si>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</si>
  <si>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</si>
  <si>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</si>
  <si>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</si>
  <si>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</si>
  <si>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</si>
  <si>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</si>
  <si>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</si>
  <si>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</si>
  <si>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</si>
  <si>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</si>
  <si>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</si>
  <si>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</si>
  <si>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</si>
  <si>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</si>
  <si>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</si>
  <si>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</si>
  <si>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</si>
  <si>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</si>
  <si>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</si>
  <si>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</si>
  <si>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</si>
  <si>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</si>
  <si>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</si>
  <si>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</si>
  <si>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</si>
  <si>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</si>
  <si>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</si>
  <si>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</si>
  <si>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</si>
  <si>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</si>
  <si>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</si>
  <si>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</si>
  <si>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</si>
  <si>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</si>
  <si>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</si>
  <si>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</si>
  <si>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</si>
  <si>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</si>
  <si>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</si>
  <si>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</si>
  <si>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</si>
  <si>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</si>
  <si>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</si>
  <si>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</si>
  <si>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</si>
  <si>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</si>
  <si>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</si>
  <si>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</si>
  <si>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</si>
  <si>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</si>
  <si>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</si>
  <si>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</si>
  <si>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</si>
  <si>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</si>
  <si>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</si>
  <si>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</si>
  <si>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</si>
  <si>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</si>
  <si>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</si>
  <si>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</si>
  <si>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</si>
  <si>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</si>
  <si>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</si>
  <si>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</si>
  <si>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</si>
  <si>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</si>
  <si>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</si>
  <si>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</si>
  <si>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</si>
  <si>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</si>
  <si>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</si>
  <si>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</si>
  <si>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</si>
  <si>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</si>
  <si>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</si>
  <si>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</si>
  <si>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</si>
  <si>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</si>
  <si>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</si>
  <si>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</si>
  <si>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</si>
  <si>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</si>
  <si>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</si>
  <si>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</si>
  <si>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</si>
  <si>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</si>
  <si>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</si>
  <si>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</si>
  <si>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</si>
  <si>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</si>
  <si>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</si>
  <si>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</si>
  <si>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</si>
  <si>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</si>
  <si>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</si>
  <si>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</si>
  <si>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</si>
  <si>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</si>
  <si>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</si>
  <si>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</si>
  <si>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</si>
  <si>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</si>
  <si>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</si>
  <si>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</si>
  <si>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</si>
  <si>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</si>
  <si>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</si>
  <si>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</si>
  <si>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</si>
  <si>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</si>
  <si>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</si>
  <si>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</si>
  <si>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</si>
  <si>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</si>
  <si>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</si>
  <si>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</si>
  <si>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</si>
  <si>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</si>
  <si>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</si>
  <si>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</si>
  <si>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</si>
  <si>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</si>
  <si>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</si>
  <si>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</si>
  <si>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</si>
  <si>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</si>
  <si>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</si>
  <si>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</si>
  <si>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</si>
  <si>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</si>
  <si>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</si>
  <si>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</si>
  <si>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</si>
  <si>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</si>
  <si>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</si>
  <si>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</si>
  <si>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</si>
  <si>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</si>
  <si>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</si>
  <si>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</si>
  <si>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</si>
  <si>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</si>
  <si>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</si>
  <si>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</si>
  <si>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</si>
  <si>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</si>
  <si>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</si>
  <si>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</si>
  <si>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</si>
  <si>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</si>
  <si>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</si>
  <si>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</si>
  <si>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</si>
  <si>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</si>
  <si>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</si>
  <si>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</si>
  <si>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</si>
  <si>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</si>
  <si>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</si>
  <si>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</si>
  <si>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</si>
  <si>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</si>
  <si>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</si>
  <si>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</si>
  <si>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</si>
  <si>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</si>
  <si>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</si>
  <si>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</si>
  <si>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</si>
  <si>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</si>
  <si>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</si>
  <si>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</si>
  <si>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</si>
  <si>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</si>
  <si>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</si>
  <si>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</si>
  <si>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</si>
  <si>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</si>
  <si>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</si>
  <si>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</si>
  <si>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</si>
  <si>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</si>
  <si>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</si>
  <si>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</si>
  <si>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</si>
  <si>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</si>
  <si>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</si>
  <si>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</si>
  <si>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</si>
  <si>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</si>
  <si>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</si>
  <si>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</si>
  <si>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</si>
  <si>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</si>
  <si>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</si>
  <si>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</si>
  <si>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</si>
  <si>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</si>
  <si>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</si>
  <si>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</si>
  <si>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</si>
  <si>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</si>
  <si>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</si>
  <si>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</si>
  <si>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</si>
  <si>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</si>
  <si>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</si>
  <si>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</si>
  <si>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</si>
  <si>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</si>
  <si>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</si>
  <si>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</si>
  <si>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</si>
  <si>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</si>
  <si>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</si>
  <si>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</si>
  <si>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</si>
  <si>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</si>
  <si>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</si>
  <si>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</si>
  <si>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</si>
  <si>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</si>
  <si>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</si>
  <si>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</si>
  <si>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</si>
  <si>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</si>
  <si>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</si>
  <si>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</si>
  <si>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</si>
  <si>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</si>
  <si>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</si>
  <si>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</si>
  <si>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</si>
  <si>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</si>
  <si>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</si>
  <si>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</si>
  <si>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</si>
  <si>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</si>
  <si>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</si>
  <si>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</si>
  <si>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</si>
  <si>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</si>
  <si>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</si>
  <si>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</si>
  <si>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</si>
  <si>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</si>
  <si>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</si>
  <si>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</si>
  <si>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</si>
  <si>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</si>
  <si>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</si>
  <si>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</si>
  <si>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</si>
  <si>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</si>
  <si>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</si>
  <si>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</si>
  <si>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</si>
  <si>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</si>
  <si>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</si>
  <si>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</si>
  <si>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</si>
  <si>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</si>
  <si>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</si>
  <si>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</si>
  <si>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</si>
  <si>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</si>
  <si>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</si>
  <si>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</si>
  <si>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</si>
  <si>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</si>
  <si>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</si>
  <si>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</si>
  <si>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</si>
  <si>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</si>
  <si>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</si>
  <si>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</si>
  <si>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</si>
  <si>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</si>
  <si>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</si>
  <si>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</si>
  <si>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</si>
  <si>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</si>
  <si>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</si>
  <si>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</si>
  <si>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</si>
  <si>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</si>
  <si>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</si>
  <si>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</si>
  <si>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</si>
  <si>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</si>
  <si>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</si>
  <si>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</si>
  <si>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</si>
  <si>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</si>
  <si>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</si>
  <si>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</si>
  <si>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</si>
  <si>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</si>
  <si>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</si>
  <si>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</si>
  <si>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</si>
  <si>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</si>
  <si>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</si>
  <si>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</si>
  <si>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</si>
  <si>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</si>
  <si>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</si>
  <si>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</si>
  <si>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</si>
  <si>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</si>
  <si>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</si>
  <si>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</si>
  <si>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</si>
  <si>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</si>
  <si>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</si>
  <si>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</si>
  <si>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</si>
  <si>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</si>
  <si>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</si>
  <si>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</si>
  <si>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</si>
  <si>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</si>
  <si>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</si>
  <si>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</si>
  <si>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</si>
  <si>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</si>
  <si>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</si>
  <si>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</si>
  <si>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</si>
  <si>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</si>
  <si>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</si>
  <si>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</si>
  <si>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</si>
  <si>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</si>
  <si>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</si>
  <si>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</si>
  <si>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</si>
  <si>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</si>
  <si>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</si>
  <si>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</si>
  <si>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</si>
  <si>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</si>
  <si>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</si>
  <si>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</si>
  <si>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</si>
  <si>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</si>
  <si>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</si>
  <si>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</si>
  <si>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</si>
  <si>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</si>
  <si>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</si>
  <si>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</si>
  <si>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</si>
  <si>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</si>
  <si>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</si>
  <si>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</si>
  <si>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</si>
  <si>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</si>
  <si>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</si>
  <si>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</si>
  <si>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</si>
  <si>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</si>
  <si>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</si>
  <si>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</si>
  <si>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</si>
  <si>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</si>
  <si>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</si>
  <si>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</si>
  <si>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</si>
  <si>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</si>
  <si>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</si>
  <si>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</si>
  <si>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</si>
  <si>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</si>
  <si>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</si>
  <si>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</si>
  <si>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</si>
  <si>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</si>
  <si>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</si>
  <si>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</si>
  <si>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</si>
  <si>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</si>
  <si>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</si>
  <si>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</si>
  <si>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</si>
  <si>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</si>
  <si>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</si>
  <si>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</si>
  <si>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</si>
  <si>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</si>
  <si>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</si>
  <si>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</si>
  <si>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</si>
  <si>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</si>
  <si>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</si>
  <si>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</si>
  <si>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</si>
  <si>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</si>
  <si>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</si>
  <si>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</si>
  <si>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</si>
  <si>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</si>
  <si>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</si>
  <si>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</si>
  <si>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</si>
  <si>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</si>
  <si>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</si>
  <si>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</si>
  <si>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</si>
  <si>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</si>
  <si>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</si>
  <si>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</si>
  <si>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</si>
  <si>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</si>
  <si>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</si>
  <si>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</si>
  <si>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</si>
  <si>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</si>
  <si>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</si>
  <si>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</si>
  <si>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</si>
  <si>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</si>
  <si>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</si>
  <si>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</si>
  <si>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</si>
  <si>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</si>
  <si>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</si>
  <si>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</si>
  <si>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</si>
  <si>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</si>
  <si>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</si>
  <si>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</si>
  <si>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</si>
  <si>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</si>
  <si>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</si>
  <si>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</si>
  <si>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</si>
  <si>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</si>
  <si>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</si>
  <si>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</si>
  <si>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</si>
  <si>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</si>
  <si>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</si>
  <si>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</si>
  <si>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</si>
  <si>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</si>
  <si>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</si>
  <si>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</si>
  <si>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</si>
  <si>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</si>
  <si>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</si>
  <si>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</si>
  <si>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</si>
  <si>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</si>
  <si>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</si>
  <si>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</si>
  <si>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</si>
  <si>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</si>
  <si>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</si>
  <si>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</si>
  <si>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</si>
  <si>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</si>
  <si>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</si>
  <si>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</si>
  <si>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</si>
  <si>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</si>
  <si>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</si>
  <si>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</si>
  <si>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</si>
  <si>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</si>
  <si>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</si>
  <si>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</si>
  <si>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</si>
  <si>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</si>
  <si>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</si>
  <si>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</si>
  <si>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</si>
  <si>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</si>
  <si>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</si>
  <si>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</si>
  <si>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</si>
  <si>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</si>
  <si>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</si>
  <si>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</si>
  <si>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</si>
  <si>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</si>
  <si>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</si>
  <si>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</si>
  <si>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</si>
  <si>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</si>
  <si>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</si>
  <si>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</si>
  <si>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</si>
  <si>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</si>
  <si>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</si>
  <si>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</si>
  <si>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</si>
  <si>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</si>
  <si>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</si>
  <si>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</si>
  <si>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</si>
  <si>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</si>
  <si>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</si>
  <si>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</si>
  <si>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</si>
  <si>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</si>
  <si>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</si>
  <si>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</si>
  <si>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</si>
  <si>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</si>
  <si>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</si>
  <si>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</si>
  <si>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</si>
  <si>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</si>
  <si>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</si>
  <si>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</si>
  <si>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</si>
  <si>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</si>
  <si>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</si>
  <si>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</si>
  <si>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</si>
  <si>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</si>
  <si>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</si>
  <si>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</si>
  <si>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</si>
  <si>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</si>
  <si>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</si>
  <si>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</si>
  <si>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</si>
  <si>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</si>
  <si>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</si>
  <si>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</si>
  <si>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</si>
  <si>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</si>
  <si>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</si>
  <si>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</si>
  <si>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</si>
  <si>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</si>
  <si>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</si>
  <si>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</si>
  <si>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</si>
  <si>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</si>
  <si>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</si>
  <si>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</si>
  <si>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</si>
  <si>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</si>
  <si>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</si>
  <si>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</si>
  <si>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</si>
  <si>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</si>
  <si>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</si>
  <si>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</si>
  <si>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</si>
  <si>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</si>
  <si>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</si>
  <si>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</si>
  <si>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</si>
  <si>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</si>
  <si>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</si>
  <si>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</si>
  <si>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</si>
  <si>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</si>
  <si>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</si>
  <si>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</si>
  <si>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</si>
  <si>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</si>
  <si>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</si>
  <si>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</si>
  <si>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</si>
  <si>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</si>
  <si>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</si>
  <si>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</si>
  <si>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</si>
  <si>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</si>
  <si>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</si>
  <si>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</si>
  <si>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</si>
  <si>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</si>
  <si>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</si>
  <si>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</si>
  <si>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</si>
  <si>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</si>
  <si>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</si>
  <si>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</si>
  <si>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</si>
  <si>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</si>
  <si>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</si>
  <si>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</si>
  <si>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</si>
  <si>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</si>
  <si>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</si>
  <si>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</si>
  <si>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</si>
  <si>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</si>
  <si>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</si>
  <si>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</si>
  <si>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</si>
  <si>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</si>
  <si>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</si>
  <si>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</si>
  <si>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</si>
  <si>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</si>
  <si>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</si>
  <si>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</si>
  <si>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</si>
  <si>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</si>
  <si>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</si>
  <si>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</si>
  <si>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</si>
  <si>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</si>
  <si>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</si>
  <si>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</si>
  <si>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</si>
  <si>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</si>
  <si>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</si>
  <si>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</si>
  <si>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</si>
  <si>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</si>
  <si>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</si>
  <si>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</si>
  <si>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</si>
  <si>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</si>
  <si>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</si>
  <si>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</si>
  <si>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</si>
  <si>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</si>
  <si>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</si>
  <si>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</si>
  <si>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</si>
  <si>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</si>
  <si>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</si>
  <si>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</si>
  <si>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</si>
  <si>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</si>
  <si>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</si>
  <si>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</si>
  <si>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</si>
  <si>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</si>
  <si>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</si>
  <si>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</si>
  <si>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</si>
  <si>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</si>
  <si>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</si>
  <si>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</si>
  <si>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</si>
  <si>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</si>
  <si>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</si>
  <si>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</si>
  <si>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</si>
  <si>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</si>
  <si>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</si>
  <si>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</si>
  <si>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</si>
  <si>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</si>
  <si>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</si>
  <si>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</si>
  <si>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</si>
  <si>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</si>
  <si>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</si>
  <si>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</si>
  <si>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</si>
  <si>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</si>
  <si>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</si>
  <si>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</si>
  <si>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</si>
  <si>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</si>
  <si>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</si>
  <si>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</si>
  <si>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</si>
  <si>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</si>
  <si>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</si>
  <si>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</si>
  <si>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</si>
  <si>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</si>
  <si>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</si>
  <si>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</si>
  <si>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</si>
  <si>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</si>
  <si>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</si>
  <si>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</si>
  <si>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</si>
  <si>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</si>
  <si>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</si>
  <si>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</si>
  <si>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</si>
  <si>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</si>
  <si>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</si>
  <si>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</si>
  <si>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</si>
  <si>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</si>
  <si>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</si>
  <si>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</si>
  <si>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</si>
  <si>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</si>
  <si>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</si>
  <si>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</si>
  <si>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</si>
  <si>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</si>
  <si>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</si>
  <si>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</si>
  <si>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</si>
  <si>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</si>
  <si>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</si>
  <si>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</si>
  <si>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</si>
  <si>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</si>
  <si>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</si>
  <si>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</si>
  <si>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</si>
  <si>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</si>
  <si>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</si>
  <si>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</si>
  <si>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</si>
  <si>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</si>
  <si>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</si>
  <si>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</si>
  <si>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</si>
  <si>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</si>
  <si>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</si>
  <si>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</si>
  <si>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</si>
  <si>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</si>
  <si>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</si>
  <si>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</si>
  <si>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</si>
  <si>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</si>
  <si>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</si>
  <si>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</si>
  <si>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</si>
  <si>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</si>
  <si>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</si>
  <si>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</si>
  <si>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</si>
  <si>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</si>
  <si>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</si>
  <si>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</si>
  <si>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</si>
  <si>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</si>
  <si>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</si>
  <si>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</si>
  <si>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</si>
  <si>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</si>
  <si>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</si>
  <si>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</si>
  <si>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</si>
  <si>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</si>
  <si>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</si>
  <si>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</si>
  <si>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</si>
  <si>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</si>
  <si>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</si>
  <si>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</si>
  <si>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</si>
  <si>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</si>
  <si>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</si>
  <si>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</si>
  <si>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</si>
  <si>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</si>
  <si>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</si>
  <si>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</si>
  <si>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</si>
  <si>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</si>
  <si>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</si>
  <si>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</si>
  <si>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</si>
  <si>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</si>
  <si>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</si>
  <si>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</si>
  <si>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</si>
  <si>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</si>
  <si>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</si>
  <si>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</si>
  <si>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</si>
  <si>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</si>
  <si>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</si>
  <si>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</si>
  <si>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</si>
  <si>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</si>
  <si>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</si>
  <si>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</si>
  <si>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</si>
  <si>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</si>
  <si>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</si>
  <si>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</si>
  <si>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</si>
  <si>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</si>
  <si>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</si>
  <si>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</si>
  <si>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</si>
  <si>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</si>
  <si>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</si>
  <si>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</si>
  <si>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</si>
  <si>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</si>
  <si>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</si>
  <si>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</si>
  <si>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</si>
  <si>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</si>
  <si>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</si>
  <si>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</si>
  <si>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</si>
  <si>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</si>
  <si>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</si>
  <si>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</si>
  <si>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</si>
  <si>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</si>
  <si>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</si>
  <si>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</si>
  <si>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</si>
  <si>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</si>
  <si>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</si>
  <si>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</si>
  <si>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</si>
  <si>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</si>
  <si>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</si>
  <si>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</si>
  <si>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</si>
  <si>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</si>
  <si>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</si>
  <si>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</si>
  <si>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</si>
  <si>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</si>
  <si>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</si>
  <si>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</si>
  <si>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</si>
  <si>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</si>
  <si>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</si>
  <si>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</si>
  <si>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</si>
  <si>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</si>
  <si>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</si>
  <si>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</si>
  <si>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</si>
  <si>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</si>
  <si>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</si>
  <si>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</si>
  <si>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</si>
  <si>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</si>
  <si>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</si>
  <si>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</si>
  <si>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</si>
  <si>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</si>
  <si>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</si>
  <si>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</si>
  <si>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</si>
  <si>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</si>
  <si>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</si>
  <si>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</si>
  <si>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</si>
  <si>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</si>
  <si>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</si>
  <si>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</si>
  <si>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</si>
  <si>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</si>
  <si>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</si>
  <si>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</si>
  <si>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</si>
  <si>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</si>
  <si>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</si>
  <si>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</si>
  <si>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</si>
  <si>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</si>
  <si>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</si>
  <si>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</si>
  <si>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</si>
  <si>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</si>
  <si>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</si>
  <si>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</si>
  <si>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</si>
  <si>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</si>
  <si>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</si>
  <si>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</si>
  <si>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</si>
  <si>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</si>
  <si>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</si>
  <si>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</si>
  <si>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</si>
  <si>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</si>
  <si>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</si>
  <si>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</si>
  <si>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</si>
  <si>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</si>
  <si>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</si>
  <si>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</si>
  <si>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</si>
  <si>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</si>
  <si>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</si>
  <si>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</si>
  <si>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</si>
  <si>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</si>
  <si>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</si>
  <si>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</si>
  <si>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</si>
  <si>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</si>
  <si>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</si>
  <si>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</si>
  <si>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</si>
  <si>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</si>
  <si>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</si>
  <si>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</si>
  <si>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</si>
  <si>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</si>
  <si>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</si>
  <si>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</si>
  <si>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</si>
  <si>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</si>
  <si>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</si>
  <si>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</si>
  <si>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</si>
  <si>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</si>
  <si>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</si>
  <si>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</si>
  <si>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</si>
  <si>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</si>
  <si>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</si>
  <si>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</si>
  <si>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</si>
  <si>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</si>
  <si>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</si>
  <si>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</si>
  <si>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</si>
  <si>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</si>
  <si>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</si>
  <si>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</si>
  <si>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</si>
  <si>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</si>
  <si>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</si>
  <si>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</si>
  <si>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</si>
  <si>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</si>
  <si>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</si>
  <si>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</si>
  <si>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</si>
  <si>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</si>
  <si>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</si>
  <si>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</si>
  <si>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</si>
  <si>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</si>
  <si>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</si>
  <si>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</si>
  <si>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</si>
  <si>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</si>
  <si>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</si>
  <si>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</si>
  <si>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</si>
  <si>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</si>
  <si>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</si>
  <si>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</si>
  <si>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</si>
  <si>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</si>
  <si>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</si>
  <si>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</si>
  <si>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</si>
  <si>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</si>
  <si>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</si>
  <si>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</si>
  <si>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</si>
  <si>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</si>
  <si>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</si>
  <si>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</si>
  <si>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</si>
  <si>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</si>
  <si>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</si>
  <si>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</si>
  <si>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</si>
  <si>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</si>
  <si>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</si>
  <si>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</si>
  <si>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</si>
  <si>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</si>
  <si>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</si>
  <si>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</si>
  <si>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</si>
  <si>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</si>
  <si>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</si>
  <si>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</si>
  <si>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</si>
  <si>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</si>
  <si>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</si>
  <si>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</si>
  <si>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</si>
  <si>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</si>
  <si>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</si>
  <si>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</si>
  <si>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</si>
  <si>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</si>
  <si>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</si>
  <si>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</si>
  <si>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</si>
  <si>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</si>
  <si>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</si>
  <si>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</si>
  <si>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</si>
  <si>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</si>
  <si>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</si>
  <si>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</si>
  <si>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</si>
  <si>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</si>
  <si>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</si>
  <si>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</si>
  <si>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</si>
  <si>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</si>
  <si>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</si>
  <si>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</si>
  <si>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</si>
  <si>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</si>
  <si>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</si>
  <si>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</si>
  <si>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</si>
  <si>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</si>
  <si>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</si>
  <si>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</si>
  <si>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</si>
  <si>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</si>
  <si>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</si>
  <si>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</si>
  <si>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</si>
  <si>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</si>
  <si>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</si>
  <si>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</si>
  <si>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</si>
  <si>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</si>
  <si>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</si>
  <si>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</si>
  <si>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</si>
  <si>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</si>
  <si>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</si>
  <si>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</si>
  <si>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</si>
  <si>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</si>
  <si>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</si>
  <si>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</si>
  <si>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</si>
  <si>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</si>
  <si>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</si>
  <si>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</si>
  <si>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</si>
  <si>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</si>
  <si>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</si>
  <si>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</si>
  <si>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</si>
  <si>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</si>
  <si>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</si>
  <si>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</si>
  <si>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</si>
  <si>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</si>
  <si>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</si>
  <si>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</si>
  <si>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</si>
  <si>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</si>
  <si>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</si>
  <si>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</si>
  <si>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</si>
  <si>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</si>
  <si>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</si>
  <si>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</si>
  <si>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</si>
  <si>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</si>
  <si>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</si>
  <si>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</si>
  <si>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</si>
  <si>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</si>
  <si>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</si>
  <si>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</si>
  <si>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</si>
  <si>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</si>
  <si>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</si>
  <si>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</si>
  <si>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</si>
  <si>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</si>
  <si>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</si>
  <si>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</si>
  <si>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</si>
  <si>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</si>
  <si>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</si>
  <si>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</si>
  <si>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</si>
  <si>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</si>
  <si>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</si>
  <si>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</si>
  <si>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</si>
  <si>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</si>
  <si>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</si>
  <si>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</si>
  <si>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</si>
  <si>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</si>
  <si>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</si>
  <si>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</si>
  <si>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</si>
  <si>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</si>
  <si>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</si>
  <si>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</si>
  <si>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</si>
  <si>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</si>
  <si>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</si>
  <si>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</si>
  <si>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</si>
  <si>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</si>
  <si>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</si>
  <si>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</si>
  <si>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</si>
  <si>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</si>
  <si>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</si>
  <si>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</si>
  <si>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</si>
  <si>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</si>
  <si>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</si>
  <si>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</si>
  <si>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</si>
  <si>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</si>
  <si>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</si>
  <si>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</si>
  <si>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</si>
  <si>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</si>
  <si>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</si>
  <si>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</si>
  <si>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</si>
  <si>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</si>
  <si>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</si>
  <si>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</si>
  <si>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</si>
  <si>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</si>
  <si>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</si>
  <si>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</si>
  <si>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</si>
  <si>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</si>
  <si>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</si>
  <si>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</si>
  <si>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</si>
  <si>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</si>
  <si>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</si>
  <si>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</si>
  <si>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</si>
  <si>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</si>
  <si>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</si>
  <si>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</si>
  <si>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</si>
  <si>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</si>
  <si>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</si>
  <si>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</si>
  <si>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</si>
  <si>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</si>
  <si>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</si>
  <si>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</si>
  <si>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</si>
  <si>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</si>
  <si>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</si>
  <si>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</si>
  <si>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</si>
  <si>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</si>
  <si>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</si>
  <si>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</si>
  <si>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</si>
  <si>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</si>
  <si>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</si>
  <si>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</si>
  <si>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</si>
  <si>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</si>
  <si>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</si>
  <si>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</si>
  <si>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</si>
  <si>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</si>
  <si>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</si>
  <si>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</si>
  <si>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</si>
  <si>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</si>
  <si>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</si>
  <si>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</si>
  <si>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</si>
  <si>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</si>
  <si>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</si>
  <si>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</si>
  <si>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</si>
  <si>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</si>
  <si>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</si>
  <si>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</si>
  <si>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</si>
  <si>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</si>
  <si>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</si>
  <si>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</si>
  <si>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</si>
  <si>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</si>
  <si>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</si>
  <si>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</si>
  <si>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</si>
  <si>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</si>
  <si>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</si>
  <si>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</si>
  <si>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</si>
  <si>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</si>
  <si>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</si>
  <si>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</si>
  <si>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</si>
  <si>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</si>
  <si>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</si>
  <si>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</si>
  <si>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</si>
  <si>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</si>
  <si>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</si>
  <si>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</si>
  <si>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</si>
  <si>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</si>
  <si>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</si>
  <si>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</si>
  <si>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</si>
  <si>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</si>
  <si>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</si>
  <si>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</si>
  <si>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</si>
  <si>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</si>
  <si>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</si>
  <si>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</si>
  <si>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</si>
  <si>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</si>
  <si>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</si>
  <si>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</si>
  <si>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</si>
  <si>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</si>
  <si>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</si>
  <si>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</si>
  <si>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</si>
  <si>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</si>
  <si>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</si>
  <si>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</si>
  <si>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</si>
  <si>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</si>
  <si>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</si>
  <si>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</si>
  <si>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</si>
  <si>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</si>
  <si>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</si>
  <si>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</si>
  <si>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</si>
  <si>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</si>
  <si>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</si>
  <si>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</si>
  <si>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</si>
  <si>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</si>
  <si>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</si>
  <si>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</si>
  <si>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</si>
  <si>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</si>
  <si>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</si>
  <si>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</si>
  <si>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</si>
  <si>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</si>
  <si>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</si>
  <si>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</si>
  <si>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</si>
  <si>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</si>
  <si>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</si>
  <si>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</si>
  <si>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</si>
  <si>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</si>
  <si>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</si>
  <si>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</si>
  <si>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</si>
  <si>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</si>
  <si>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</si>
  <si>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</si>
  <si>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</si>
  <si>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</si>
  <si>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</si>
  <si>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</si>
  <si>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</si>
  <si>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</si>
  <si>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</si>
  <si>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</si>
  <si>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</si>
  <si>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</si>
  <si>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</si>
  <si>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</si>
  <si>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</si>
  <si>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</si>
  <si>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</si>
  <si>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</si>
  <si>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</si>
  <si>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</si>
  <si>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</si>
  <si>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</si>
  <si>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</si>
  <si>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</si>
  <si>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</si>
  <si>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</si>
  <si>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</si>
  <si>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</si>
  <si>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</si>
  <si>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</si>
  <si>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</si>
  <si>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</si>
  <si>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</si>
  <si>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</si>
  <si>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</si>
  <si>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</si>
  <si>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</si>
  <si>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</si>
  <si>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</si>
  <si>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</si>
  <si>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</si>
  <si>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</si>
  <si>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</si>
  <si>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</si>
  <si>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</si>
  <si>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</si>
  <si>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</si>
  <si>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</si>
  <si>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</si>
  <si>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</si>
  <si>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</si>
  <si>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</si>
  <si>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</si>
  <si>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</si>
  <si>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</si>
  <si>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</si>
  <si>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</si>
  <si>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</si>
  <si>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</si>
  <si>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</si>
  <si>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</si>
  <si>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</si>
  <si>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</si>
  <si>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</si>
  <si>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</si>
  <si>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</si>
  <si>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</si>
  <si>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</si>
  <si>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</si>
  <si>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</si>
  <si>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</si>
  <si>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</si>
  <si>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</si>
  <si>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</si>
  <si>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</si>
  <si>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</si>
  <si>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</si>
  <si>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</si>
  <si>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</si>
  <si>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</si>
  <si>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</si>
  <si>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</si>
  <si>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</si>
  <si>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</si>
  <si>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</si>
  <si>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</si>
  <si>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</si>
  <si>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</si>
  <si>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</si>
  <si>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</si>
  <si>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</si>
  <si>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</si>
  <si>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</si>
  <si>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</si>
  <si>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</si>
  <si>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</si>
  <si>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</si>
  <si>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</si>
  <si>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</si>
  <si>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</si>
  <si>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</si>
  <si>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</si>
  <si>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</si>
  <si>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</si>
  <si>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</si>
  <si>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</si>
  <si>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</si>
  <si>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</si>
  <si>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</si>
  <si>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</si>
  <si>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</si>
  <si>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</si>
  <si>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</si>
  <si>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</si>
  <si>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</si>
  <si>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</si>
  <si>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</si>
  <si>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</si>
  <si>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</si>
  <si>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</si>
  <si>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</si>
  <si>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</si>
  <si>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</si>
  <si>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</si>
  <si>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</si>
  <si>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</si>
  <si>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</si>
  <si>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</si>
  <si>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</si>
  <si>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</si>
  <si>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</si>
  <si>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</si>
  <si>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</si>
  <si>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</si>
  <si>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</si>
  <si>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</si>
  <si>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</si>
  <si>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</si>
  <si>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</si>
  <si>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</si>
  <si>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</si>
  <si>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</si>
  <si>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</si>
  <si>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</si>
  <si>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</si>
  <si>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</si>
  <si>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</si>
  <si>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</si>
  <si>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</si>
  <si>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</si>
  <si>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</si>
  <si>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</si>
  <si>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</si>
  <si>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</si>
  <si>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</si>
  <si>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</si>
  <si>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</si>
  <si>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</si>
  <si>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</si>
  <si>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</si>
  <si>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</si>
  <si>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</si>
  <si>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</si>
  <si>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</si>
  <si>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</si>
  <si>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</si>
  <si>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</si>
  <si>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</si>
  <si>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</si>
  <si>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</si>
  <si>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</si>
  <si>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</si>
  <si>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</si>
  <si>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</si>
  <si>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</si>
  <si>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</si>
  <si>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</si>
  <si>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</si>
  <si>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</si>
  <si>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</si>
  <si>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</si>
  <si>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</si>
  <si>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</si>
  <si>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</si>
  <si>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</si>
  <si>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</si>
  <si>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</si>
  <si>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</si>
  <si>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</si>
  <si>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</si>
  <si>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</si>
  <si>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</si>
  <si>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</si>
  <si>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</si>
  <si>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</si>
  <si>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</si>
  <si>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</si>
  <si>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</si>
  <si>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</si>
  <si>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</si>
  <si>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</si>
  <si>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</si>
  <si>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</si>
  <si>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</si>
  <si>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</si>
  <si>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</si>
  <si>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</si>
  <si>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</si>
  <si>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</si>
  <si>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</si>
  <si>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</si>
  <si>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</si>
  <si>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</si>
  <si>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</si>
  <si>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</si>
  <si>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</si>
  <si>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</si>
  <si>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</si>
  <si>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</si>
  <si>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</si>
  <si>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</si>
  <si>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</si>
  <si>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</si>
  <si>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</si>
  <si>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</si>
  <si>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</si>
  <si>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</si>
  <si>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</si>
  <si>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</si>
  <si>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</si>
  <si>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</si>
  <si>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</si>
  <si>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</si>
  <si>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</si>
  <si>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</si>
  <si>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</si>
  <si>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</si>
  <si>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</si>
  <si>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</si>
  <si>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</si>
  <si>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</si>
  <si>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</si>
  <si>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</si>
  <si>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</si>
  <si>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</si>
  <si>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</si>
  <si>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</si>
  <si>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</si>
  <si>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</si>
  <si>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</si>
  <si>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</si>
  <si>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</si>
  <si>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</si>
  <si>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</si>
  <si>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</si>
  <si>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</si>
  <si>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</si>
  <si>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</si>
  <si>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</si>
  <si>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</si>
  <si>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</si>
  <si>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</si>
  <si>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</si>
  <si>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</si>
  <si>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</si>
  <si>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</si>
  <si>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</si>
  <si>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</si>
  <si>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</si>
  <si>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</si>
  <si>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</si>
  <si>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</si>
  <si>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</si>
  <si>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</si>
  <si>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</si>
  <si>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</si>
  <si>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</si>
  <si>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</si>
  <si>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</si>
  <si>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</si>
  <si>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</si>
  <si>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</si>
  <si>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</si>
  <si>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</si>
  <si>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</si>
  <si>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</si>
  <si>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</si>
  <si>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</si>
  <si>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</si>
  <si>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</si>
  <si>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</si>
  <si>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</si>
  <si>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</si>
  <si>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</si>
  <si>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</si>
  <si>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</si>
  <si>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</si>
  <si>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</si>
  <si>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</si>
  <si>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</si>
  <si>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</si>
  <si>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</si>
  <si>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</si>
  <si>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</si>
  <si>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</si>
  <si>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</si>
  <si>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</si>
  <si>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</si>
  <si>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</si>
  <si>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</si>
  <si>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</si>
  <si>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</si>
  <si>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</si>
  <si>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</si>
  <si>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</si>
  <si>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</si>
  <si>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</si>
  <si>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</si>
  <si>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</si>
  <si>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</si>
  <si>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</si>
  <si>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</si>
  <si>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</si>
  <si>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</si>
  <si>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</si>
  <si>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</si>
  <si>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</si>
  <si>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</si>
  <si>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</si>
  <si>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</si>
  <si>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</si>
  <si>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</si>
  <si>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</si>
  <si>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</si>
  <si>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</si>
  <si>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</si>
  <si>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</si>
  <si>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</si>
  <si>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</si>
  <si>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</si>
  <si>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</si>
  <si>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</si>
  <si>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</si>
  <si>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</si>
  <si>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</si>
  <si>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</si>
  <si>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</si>
  <si>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</si>
  <si>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</si>
  <si>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</si>
  <si>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</si>
  <si>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</si>
  <si>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</si>
  <si>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</si>
  <si>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</si>
  <si>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</si>
  <si>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</si>
  <si>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</si>
  <si>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</si>
  <si>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</si>
  <si>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</si>
  <si>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</si>
  <si>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</si>
  <si>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</si>
  <si>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</si>
  <si>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</si>
  <si>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</si>
  <si>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</si>
  <si>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</si>
  <si>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</si>
  <si>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</si>
  <si>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</si>
  <si>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</si>
  <si>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</si>
  <si>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</si>
  <si>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</si>
  <si>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</si>
  <si>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</si>
  <si>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</si>
  <si>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</si>
  <si>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</si>
  <si>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</si>
  <si>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</si>
  <si>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</si>
  <si>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</si>
  <si>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</si>
  <si>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</si>
  <si>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</si>
  <si>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</si>
  <si>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</si>
  <si>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</si>
  <si>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</si>
  <si>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</si>
  <si>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</si>
  <si>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</si>
  <si>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</si>
  <si>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</si>
  <si>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</si>
  <si>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</si>
  <si>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</si>
  <si>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</si>
  <si>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</si>
  <si>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</si>
  <si>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</si>
  <si>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</si>
  <si>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</si>
  <si>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</si>
  <si>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</si>
  <si>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</si>
  <si>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</si>
  <si>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</si>
  <si>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</si>
  <si>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</si>
  <si>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</si>
  <si>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</si>
  <si>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</si>
  <si>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</si>
  <si>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</si>
  <si>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</si>
  <si>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</si>
  <si>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</si>
  <si>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</si>
  <si>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</si>
  <si>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</si>
  <si>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</si>
  <si>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</si>
  <si>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</si>
  <si>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</si>
  <si>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</si>
  <si>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</si>
  <si>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</si>
  <si>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</si>
  <si>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</si>
  <si>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</si>
  <si>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</si>
  <si>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</si>
  <si>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</si>
  <si>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</si>
  <si>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</si>
  <si>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</si>
  <si>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</si>
  <si>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</si>
  <si>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</si>
  <si>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</si>
  <si>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</si>
  <si>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</si>
  <si>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</si>
  <si>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</si>
  <si>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</si>
  <si>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</si>
  <si>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</si>
  <si>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</si>
  <si>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</si>
  <si>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</si>
  <si>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</si>
  <si>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</si>
  <si>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</si>
  <si>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</si>
  <si>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</si>
  <si>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</si>
  <si>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</si>
  <si>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</si>
  <si>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</si>
  <si>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</si>
  <si>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</si>
  <si>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</si>
  <si>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</si>
  <si>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</si>
  <si>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</si>
  <si>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</si>
  <si>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</si>
  <si>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</si>
  <si>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</si>
  <si>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</si>
  <si>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</si>
  <si>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</si>
  <si>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</si>
  <si>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</si>
  <si>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</si>
  <si>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</si>
  <si>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</si>
  <si>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</si>
  <si>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</si>
  <si>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</si>
  <si>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</si>
  <si>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</si>
  <si>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</si>
  <si>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</si>
  <si>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</si>
  <si>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</si>
  <si>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</si>
  <si>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</si>
  <si>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</si>
  <si>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</si>
  <si>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</si>
  <si>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</si>
  <si>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</si>
  <si>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</si>
  <si>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</si>
  <si>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</si>
  <si>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</si>
  <si>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</si>
  <si>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</si>
  <si>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</si>
  <si>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</si>
  <si>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</si>
  <si>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</si>
  <si>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</si>
  <si>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</si>
  <si>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</si>
  <si>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</si>
  <si>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</si>
  <si>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</si>
  <si>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</si>
  <si>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</si>
  <si>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</si>
  <si>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</si>
  <si>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</si>
  <si>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</si>
  <si>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</si>
  <si>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</si>
  <si>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</si>
  <si>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</si>
  <si>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</si>
  <si>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</si>
  <si>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</si>
  <si>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</si>
  <si>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</si>
  <si>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</si>
  <si>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</si>
  <si>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</si>
  <si>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</si>
  <si>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</si>
  <si>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</si>
  <si>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</si>
  <si>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</si>
  <si>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</si>
  <si>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</si>
  <si>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</si>
  <si>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</si>
  <si>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</si>
  <si>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</si>
  <si>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</si>
  <si>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</si>
  <si>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</si>
  <si>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</si>
  <si>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</si>
  <si>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</si>
  <si>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</si>
  <si>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</si>
  <si>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</si>
  <si>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</si>
  <si>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</si>
  <si>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</si>
  <si>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</si>
  <si>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</si>
  <si>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</si>
  <si>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</si>
  <si>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</si>
  <si>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</si>
  <si>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</si>
  <si>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</si>
  <si>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</si>
  <si>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</si>
  <si>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</si>
  <si>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</si>
  <si>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</si>
  <si>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</si>
  <si>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</si>
  <si>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</si>
  <si>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</si>
  <si>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</si>
  <si>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</si>
  <si>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</si>
  <si>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</si>
  <si>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</si>
  <si>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</si>
  <si>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</si>
  <si>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</si>
  <si>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</si>
  <si>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</si>
  <si>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</si>
  <si>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</si>
  <si>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</si>
  <si>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</si>
  <si>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</si>
  <si>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</si>
  <si>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</si>
  <si>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</si>
  <si>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</si>
  <si>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</si>
  <si>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</si>
  <si>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</si>
  <si>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</si>
  <si>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</si>
  <si>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</si>
  <si>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</si>
  <si>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</si>
  <si>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</si>
  <si>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</si>
  <si>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</si>
  <si>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</si>
  <si>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</si>
  <si>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</si>
  <si>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</si>
  <si>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</si>
  <si>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</si>
  <si>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</si>
  <si>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</si>
  <si>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</si>
  <si>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</si>
  <si>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</si>
  <si>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</si>
  <si>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</si>
  <si>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</si>
  <si>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</si>
  <si>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</si>
  <si>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</si>
  <si>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</si>
  <si>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</si>
  <si>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</si>
  <si>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</si>
  <si>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</si>
  <si>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</si>
  <si>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</si>
  <si>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</si>
  <si>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</si>
  <si>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</si>
  <si>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</si>
  <si>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</si>
  <si>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</si>
  <si>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</si>
  <si>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</si>
  <si>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</si>
  <si>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</si>
  <si>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</si>
  <si>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</si>
  <si>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</si>
  <si>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</si>
  <si>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</si>
  <si>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</si>
  <si>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</si>
  <si>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</si>
  <si>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</si>
  <si>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</si>
  <si>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</si>
  <si>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</si>
  <si>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</si>
  <si>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</si>
  <si>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</si>
  <si>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</si>
  <si>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</si>
  <si>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</si>
  <si>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</si>
  <si>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</si>
  <si>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</si>
  <si>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</si>
  <si>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</si>
  <si>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</si>
  <si>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</si>
  <si>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</si>
  <si>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</si>
  <si>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</si>
  <si>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</si>
  <si>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</si>
  <si>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</si>
  <si>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</si>
  <si>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</si>
  <si>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</si>
  <si>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</si>
  <si>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</si>
  <si>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</si>
  <si>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</si>
  <si>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</si>
  <si>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</si>
  <si>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</si>
  <si>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</si>
  <si>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</si>
  <si>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</si>
  <si>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</si>
  <si>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</si>
  <si>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</si>
  <si>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</si>
  <si>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</si>
  <si>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</si>
  <si>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</si>
  <si>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</si>
  <si>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</si>
  <si>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</si>
  <si>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</si>
  <si>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</si>
  <si>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</si>
  <si>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</si>
  <si>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</si>
  <si>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</si>
  <si>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</si>
  <si>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</si>
  <si>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</si>
  <si>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</si>
  <si>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</si>
  <si>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</si>
  <si>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</si>
  <si>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</si>
  <si>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</si>
  <si>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</si>
  <si>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</si>
  <si>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</si>
  <si>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</si>
  <si>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</si>
  <si>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</si>
  <si>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</si>
  <si>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</si>
  <si>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</si>
  <si>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</si>
  <si>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</si>
  <si>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</si>
  <si>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</si>
  <si>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</si>
  <si>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</si>
  <si>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</si>
  <si>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</si>
  <si>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</si>
  <si>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</si>
  <si>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</si>
  <si>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</si>
  <si>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</si>
  <si>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</si>
  <si>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</si>
  <si>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</si>
  <si>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</si>
  <si>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</si>
  <si>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</si>
  <si>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</si>
  <si>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</si>
  <si>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</si>
  <si>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</si>
  <si>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</si>
  <si>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</si>
  <si>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</si>
  <si>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</si>
  <si>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</si>
  <si>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</si>
  <si>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</si>
  <si>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</si>
  <si>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</si>
  <si>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</si>
  <si>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</si>
  <si>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</si>
  <si>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</si>
  <si>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</si>
  <si>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</si>
  <si>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</si>
  <si>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</si>
  <si>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</si>
  <si>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</si>
  <si>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</si>
  <si>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</si>
  <si>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</si>
  <si>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</si>
  <si>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</si>
  <si>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</si>
  <si>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</si>
  <si>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</si>
  <si>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</si>
  <si>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</si>
  <si>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</si>
  <si>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</si>
  <si>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</si>
  <si>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</si>
  <si>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</si>
  <si>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</si>
  <si>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</si>
  <si>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</si>
  <si>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</si>
  <si>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</si>
  <si>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</si>
  <si>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</si>
  <si>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</si>
  <si>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</si>
  <si>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</si>
  <si>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</si>
  <si>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</si>
  <si>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</si>
  <si>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</si>
  <si>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</si>
  <si>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</si>
  <si>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</si>
  <si>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</si>
  <si>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</si>
  <si>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</si>
  <si>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</si>
  <si>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</si>
  <si>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</si>
  <si>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</si>
  <si>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</si>
  <si>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</si>
  <si>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</si>
  <si>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</si>
  <si>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</si>
  <si>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</si>
  <si>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</si>
  <si>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</si>
  <si>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</si>
  <si>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</si>
  <si>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</si>
  <si>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</si>
  <si>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</si>
  <si>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</si>
  <si>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</si>
  <si>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</si>
  <si>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</si>
  <si>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</si>
  <si>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</si>
  <si>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</si>
  <si>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</si>
  <si>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</si>
  <si>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</si>
  <si>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</si>
  <si>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</si>
  <si>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</si>
  <si>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</si>
  <si>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</si>
  <si>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</si>
  <si>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</si>
  <si>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</si>
  <si>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</si>
  <si>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</si>
  <si>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</si>
  <si>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</si>
  <si>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</si>
  <si>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</si>
  <si>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</si>
  <si>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</si>
  <si>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</si>
  <si>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</si>
  <si>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</si>
  <si>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</si>
  <si>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</si>
  <si>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</si>
  <si>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</si>
  <si>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</si>
  <si>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</si>
  <si>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</si>
  <si>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</si>
  <si>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</si>
  <si>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</si>
  <si>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</si>
  <si>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</si>
  <si>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</si>
  <si>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</si>
  <si>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</si>
  <si>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</si>
  <si>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</si>
  <si>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</si>
  <si>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</si>
  <si>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</si>
  <si>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</si>
  <si>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</si>
  <si>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</si>
  <si>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</si>
  <si>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</si>
  <si>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</si>
  <si>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</si>
  <si>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</si>
  <si>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</si>
  <si>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</si>
  <si>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</si>
  <si>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</si>
  <si>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</si>
  <si>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</si>
  <si>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</si>
  <si>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</si>
  <si>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</si>
  <si>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</si>
  <si>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</si>
  <si>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</si>
  <si>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</si>
  <si>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</si>
  <si>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</si>
  <si>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</si>
  <si>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</si>
  <si>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</si>
  <si>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</si>
  <si>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</si>
  <si>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</si>
  <si>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</si>
  <si>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</si>
  <si>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</si>
  <si>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</si>
  <si>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</si>
  <si>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</si>
  <si>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</si>
  <si>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</si>
  <si>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</si>
  <si>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</si>
  <si>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</si>
  <si>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</si>
  <si>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</si>
  <si>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</si>
  <si>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</si>
  <si>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</si>
  <si>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</si>
  <si>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</si>
  <si>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</si>
  <si>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</si>
  <si>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</si>
  <si>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</si>
  <si>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</si>
  <si>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</si>
  <si>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</si>
  <si>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</si>
  <si>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</si>
  <si>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</si>
  <si>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</si>
  <si>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</si>
  <si>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</si>
  <si>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</si>
  <si>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</si>
  <si>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</si>
  <si>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</si>
  <si>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</si>
  <si>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</si>
  <si>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</si>
  <si>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</si>
  <si>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</si>
  <si>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</si>
  <si>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</si>
  <si>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</si>
  <si>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</si>
  <si>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</si>
  <si>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</si>
  <si>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</si>
  <si>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</si>
  <si>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</si>
  <si>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</si>
  <si>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</si>
  <si>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</si>
  <si>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</si>
  <si>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</si>
  <si>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</si>
  <si>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</si>
  <si>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</si>
  <si>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</si>
  <si>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</si>
  <si>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</si>
  <si>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</si>
  <si>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</si>
  <si>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</si>
  <si>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</si>
  <si>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</si>
  <si>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</si>
  <si>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</si>
  <si>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</si>
  <si>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</si>
  <si>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</si>
  <si>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</si>
  <si>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</si>
  <si>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</si>
  <si>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</si>
  <si>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</si>
  <si>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</si>
  <si>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</si>
  <si>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</si>
  <si>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</si>
  <si>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</si>
  <si>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</si>
  <si>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</si>
  <si>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</si>
  <si>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</si>
  <si>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</si>
  <si>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</si>
  <si>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</si>
  <si>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</si>
  <si>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</si>
  <si>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</si>
  <si>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</si>
  <si>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</si>
  <si>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</si>
  <si>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</si>
  <si>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</si>
  <si>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</si>
  <si>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</si>
  <si>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</si>
  <si>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</si>
  <si>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</si>
  <si>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</si>
  <si>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</si>
  <si>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</si>
  <si>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</si>
  <si>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</si>
  <si>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</si>
  <si>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</si>
  <si>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</si>
  <si>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</si>
  <si>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</si>
  <si>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</si>
  <si>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</si>
  <si>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</si>
  <si>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</si>
  <si>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</si>
  <si>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</si>
  <si>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</si>
  <si>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</si>
  <si>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</si>
  <si>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</si>
  <si>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</si>
  <si>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</si>
  <si>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</si>
  <si>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</si>
  <si>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</si>
  <si>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</si>
  <si>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</si>
  <si>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</si>
  <si>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</si>
  <si>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</si>
  <si>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</si>
  <si>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</si>
  <si>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</si>
  <si>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</si>
  <si>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</si>
  <si>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</si>
  <si>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</si>
  <si>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</si>
  <si>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</si>
  <si>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</si>
  <si>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</si>
  <si>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</si>
  <si>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</si>
  <si>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</si>
  <si>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</si>
  <si>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</si>
  <si>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</si>
  <si>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</si>
  <si>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</si>
  <si>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</si>
  <si>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</si>
  <si>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</si>
  <si>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</si>
  <si>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</si>
  <si>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</si>
  <si>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</si>
  <si>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</si>
  <si>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</si>
  <si>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</si>
  <si>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</si>
  <si>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</si>
  <si>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</si>
  <si>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</si>
  <si>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</si>
  <si>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</si>
  <si>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</si>
  <si>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</si>
  <si>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</si>
  <si>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</si>
  <si>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</si>
  <si>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</si>
  <si>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</si>
  <si>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</si>
  <si>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</si>
  <si>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</si>
  <si>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</si>
  <si>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</si>
  <si>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</si>
  <si>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</si>
  <si>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</si>
  <si>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</si>
  <si>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</si>
  <si>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</si>
  <si>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</si>
  <si>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</si>
  <si>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</si>
  <si>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</si>
  <si>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</si>
  <si>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</si>
  <si>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</si>
  <si>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</si>
  <si>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</si>
  <si>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</si>
  <si>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</si>
  <si>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</si>
  <si>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</si>
  <si>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</si>
  <si>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</si>
  <si>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</si>
  <si>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</si>
  <si>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</si>
  <si>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</si>
  <si>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</si>
  <si>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</si>
  <si>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</si>
  <si>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</si>
  <si>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</si>
  <si>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</si>
  <si>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</si>
  <si>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</si>
  <si>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</si>
  <si>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</si>
  <si>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</si>
  <si>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</si>
  <si>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</si>
  <si>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</si>
  <si>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</si>
  <si>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</si>
  <si>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</si>
  <si>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</si>
  <si>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</si>
  <si>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</si>
  <si>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</si>
  <si>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</si>
  <si>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</si>
  <si>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</si>
  <si>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</si>
  <si>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</si>
  <si>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</si>
  <si>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</si>
  <si>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</si>
  <si>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</si>
  <si>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</si>
  <si>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</si>
  <si>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</si>
  <si>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</si>
  <si>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</si>
  <si>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</si>
  <si>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</si>
  <si>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</si>
  <si>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</si>
  <si>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</si>
  <si>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</si>
  <si>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</si>
  <si>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</si>
  <si>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</si>
  <si>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</si>
  <si>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</si>
  <si>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</si>
  <si>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</si>
  <si>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</si>
  <si>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</si>
  <si>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</si>
  <si>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</si>
  <si>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</si>
  <si>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</si>
  <si>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</si>
  <si>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</si>
  <si>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</si>
  <si>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</si>
  <si>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</si>
  <si>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</si>
  <si>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</si>
  <si>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</si>
  <si>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</si>
  <si>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</si>
  <si>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</si>
  <si>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</si>
  <si>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</si>
  <si>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</si>
  <si>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</si>
  <si>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</si>
  <si>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</si>
  <si>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</si>
  <si>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</si>
  <si>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</si>
  <si>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</si>
  <si>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</si>
  <si>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</si>
  <si>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</si>
  <si>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</si>
  <si>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</si>
  <si>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</si>
  <si>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</si>
  <si>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</si>
  <si>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</si>
  <si>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</si>
  <si>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</si>
  <si>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</si>
  <si>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</si>
  <si>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</si>
  <si>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</si>
  <si>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</si>
  <si>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</si>
  <si>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</si>
  <si>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</si>
  <si>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</si>
  <si>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</si>
  <si>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</si>
  <si>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</si>
  <si>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</si>
  <si>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</si>
  <si>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</si>
  <si>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</si>
  <si>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</si>
  <si>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</si>
  <si>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</si>
  <si>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</si>
  <si>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</si>
  <si>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</si>
  <si>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</si>
  <si>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</si>
  <si>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</si>
  <si>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</si>
  <si>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</si>
  <si>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</si>
  <si>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</si>
  <si>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</si>
  <si>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</si>
  <si>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</si>
  <si>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</si>
  <si>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</si>
  <si>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</si>
  <si>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</si>
  <si>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</si>
  <si>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</si>
  <si>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</si>
  <si>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</si>
  <si>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</si>
  <si>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</si>
  <si>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</si>
  <si>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</si>
  <si>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</si>
  <si>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</si>
  <si>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</si>
  <si>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</si>
  <si>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</si>
  <si>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</si>
  <si>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</si>
  <si>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</si>
  <si>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</si>
  <si>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</si>
  <si>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</si>
  <si>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</si>
  <si>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</si>
  <si>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</si>
  <si>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</si>
  <si>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</si>
  <si>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</si>
  <si>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</si>
  <si>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</si>
  <si>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</si>
  <si>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</si>
  <si>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</si>
  <si>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</si>
  <si>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</si>
  <si>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</si>
  <si>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</si>
  <si>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</si>
  <si>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</si>
  <si>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</si>
  <si>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</si>
  <si>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</si>
  <si>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</si>
  <si>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</si>
  <si>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</si>
  <si>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</si>
  <si>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</si>
  <si>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</si>
  <si>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</si>
  <si>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</si>
  <si>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</si>
  <si>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</si>
  <si>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</si>
  <si>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</si>
  <si>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</si>
  <si>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</si>
  <si>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</si>
  <si>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</si>
  <si>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</si>
  <si>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</si>
  <si>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</si>
  <si>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</si>
  <si>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</si>
  <si>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</si>
  <si>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</si>
  <si>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</si>
  <si>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</si>
  <si>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</si>
  <si>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</si>
  <si>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</si>
  <si>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</si>
  <si>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</si>
  <si>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</si>
  <si>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</si>
  <si>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</si>
  <si>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</si>
  <si>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</si>
  <si>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</si>
  <si>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</si>
  <si>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</si>
  <si>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</si>
  <si>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</si>
  <si>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</si>
  <si>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</si>
  <si>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</si>
  <si>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</si>
  <si>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</si>
  <si>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</si>
  <si>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</si>
  <si>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</si>
  <si>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</si>
  <si>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</si>
  <si>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</si>
  <si>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</si>
  <si>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</si>
  <si>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</si>
  <si>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</si>
  <si>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</si>
  <si>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</si>
  <si>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</si>
  <si>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</si>
  <si>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</si>
  <si>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</si>
  <si>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</si>
  <si>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</si>
  <si>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</si>
  <si>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</si>
  <si>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</si>
  <si>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</si>
  <si>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</si>
  <si>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</si>
  <si>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</si>
  <si>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</si>
  <si>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</si>
  <si>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</si>
  <si>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</si>
  <si>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</si>
  <si>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</si>
  <si>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</si>
  <si>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</si>
  <si>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</si>
  <si>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</si>
  <si>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</si>
  <si>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</si>
  <si>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</si>
  <si>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</si>
  <si>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</si>
  <si>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</si>
  <si>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</si>
  <si>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</si>
  <si>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</si>
  <si>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</si>
  <si>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</si>
  <si>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</si>
  <si>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</si>
  <si>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</si>
  <si>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</si>
  <si>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</si>
  <si>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</si>
  <si>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</si>
  <si>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</si>
  <si>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</si>
  <si>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</si>
  <si>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</si>
  <si>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</si>
  <si>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</si>
  <si>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</si>
  <si>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</si>
  <si>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</si>
  <si>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</si>
  <si>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</si>
  <si>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</si>
  <si>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</si>
  <si>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</si>
  <si>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</si>
  <si>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</si>
  <si>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</si>
  <si>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</si>
  <si>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</si>
  <si>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</si>
  <si>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</si>
  <si>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</si>
  <si>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</si>
  <si>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</si>
  <si>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</si>
  <si>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</si>
  <si>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</si>
  <si>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</si>
  <si>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</si>
  <si>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</si>
  <si>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</si>
  <si>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</si>
  <si>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</si>
  <si>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</si>
  <si>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</si>
  <si>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</si>
  <si>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</si>
  <si>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</si>
  <si>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</si>
  <si>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</si>
  <si>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</si>
  <si>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</si>
  <si>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</si>
  <si>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</si>
  <si>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</si>
  <si>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</si>
  <si>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</si>
  <si>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</si>
  <si>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</si>
  <si>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</si>
  <si>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</si>
  <si>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</si>
  <si>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</si>
  <si>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</si>
  <si>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</si>
  <si>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</si>
  <si>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</si>
  <si>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</si>
  <si>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</si>
  <si>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</si>
  <si>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</si>
  <si>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</si>
  <si>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</si>
  <si>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</si>
  <si>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</si>
  <si>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</si>
  <si>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</si>
  <si>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</si>
  <si>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</si>
  <si>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</si>
  <si>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</si>
  <si>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</si>
  <si>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</si>
  <si>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</si>
  <si>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</si>
  <si>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</si>
  <si>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</si>
  <si>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</si>
  <si>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</si>
  <si>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</si>
  <si>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</si>
  <si>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</si>
  <si>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</si>
  <si>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</si>
  <si>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</si>
  <si>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</si>
  <si>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</si>
  <si>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</si>
  <si>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</si>
  <si>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</si>
  <si>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</si>
  <si>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</si>
  <si>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</si>
  <si>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</si>
  <si>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</si>
  <si>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</si>
  <si>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</si>
  <si>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</si>
  <si>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</si>
  <si>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</si>
  <si>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</si>
  <si>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</si>
  <si>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</si>
  <si>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</si>
  <si>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</si>
  <si>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</si>
  <si>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</si>
  <si>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</si>
  <si>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</si>
  <si>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</si>
  <si>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</si>
  <si>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</si>
  <si>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</si>
  <si>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</si>
  <si>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</si>
  <si>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</si>
  <si>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</si>
  <si>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</si>
  <si>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</si>
  <si>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</si>
  <si>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</si>
  <si>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</si>
  <si>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</si>
  <si>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</si>
  <si>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</si>
  <si>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</si>
  <si>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</si>
  <si>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</si>
  <si>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</si>
  <si>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</si>
  <si>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</si>
  <si>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</si>
  <si>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</si>
  <si>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</si>
  <si>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</si>
  <si>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</si>
  <si>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</si>
  <si>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</si>
  <si>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</si>
  <si>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</si>
  <si>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</si>
  <si>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</si>
  <si>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</si>
  <si>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</si>
  <si>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</si>
  <si>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</si>
  <si>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</si>
  <si>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</si>
  <si>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</si>
  <si>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</si>
  <si>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</si>
  <si>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</si>
  <si>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</si>
  <si>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</si>
  <si>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</si>
  <si>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</si>
  <si>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</si>
  <si>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</si>
  <si>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</si>
  <si>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</si>
  <si>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</si>
  <si>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</si>
  <si>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</si>
  <si>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</si>
  <si>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</si>
  <si>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</si>
  <si>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</si>
  <si>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</si>
  <si>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</si>
  <si>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</si>
  <si>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</si>
  <si>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</si>
  <si>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</si>
  <si>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</si>
  <si>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</si>
  <si>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</si>
  <si>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</si>
  <si>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</si>
  <si>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</si>
  <si>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</si>
  <si>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</si>
  <si>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</si>
  <si>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</si>
  <si>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</si>
  <si>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</si>
  <si>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</si>
  <si>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</si>
  <si>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</si>
  <si>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</si>
  <si>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</si>
  <si>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</si>
  <si>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</si>
  <si>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</si>
  <si>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</si>
  <si>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</si>
  <si>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</si>
  <si>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</si>
  <si>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</si>
  <si>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</si>
  <si>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</si>
  <si>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</si>
  <si>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</si>
  <si>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</si>
  <si>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</si>
  <si>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</si>
  <si>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</si>
  <si>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</si>
  <si>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</si>
  <si>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</si>
  <si>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</si>
  <si>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</si>
  <si>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</si>
  <si>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</si>
  <si>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</si>
  <si>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</si>
  <si>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</si>
  <si>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</si>
  <si>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</si>
  <si>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</si>
  <si>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</si>
  <si>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</si>
  <si>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</si>
  <si>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</si>
  <si>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</si>
  <si>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</si>
  <si>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</si>
  <si>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</si>
  <si>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</si>
  <si>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</si>
  <si>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</si>
  <si>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</si>
  <si>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</si>
  <si>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</si>
  <si>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</si>
  <si>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</si>
  <si>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</si>
  <si>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</si>
  <si>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</si>
  <si>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</si>
  <si>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</si>
  <si>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</si>
  <si>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</si>
  <si>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</si>
  <si>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</si>
  <si>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</si>
  <si>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</si>
  <si>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</si>
  <si>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</si>
  <si>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</si>
  <si>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</si>
  <si>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</si>
  <si>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</si>
  <si>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</si>
  <si>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</si>
  <si>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</si>
  <si>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</si>
  <si>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</si>
  <si>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</si>
  <si>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</si>
  <si>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</si>
  <si>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</si>
  <si>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</si>
  <si>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</si>
  <si>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</si>
  <si>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</si>
  <si>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</si>
  <si>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</si>
  <si>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</si>
  <si>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</si>
  <si>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</si>
  <si>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</si>
  <si>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</si>
  <si>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</si>
  <si>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</si>
  <si>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</si>
  <si>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</si>
  <si>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</si>
  <si>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</si>
  <si>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</si>
  <si>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</si>
  <si>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</si>
  <si>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</si>
  <si>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</si>
  <si>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</si>
  <si>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</si>
  <si>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</si>
  <si>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</si>
  <si>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</si>
  <si>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</si>
  <si>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</si>
  <si>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</si>
  <si>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</si>
  <si>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</si>
  <si>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</si>
  <si>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</si>
  <si>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</si>
  <si>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</si>
  <si>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</si>
  <si>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</si>
  <si>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</si>
  <si>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</si>
  <si>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</si>
  <si>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</si>
  <si>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</si>
  <si>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</si>
  <si>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</si>
  <si>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</si>
  <si>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</si>
  <si>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</si>
  <si>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</si>
  <si>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</si>
  <si>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</si>
  <si>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</si>
  <si>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</si>
  <si>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</si>
  <si>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</si>
  <si>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</si>
  <si>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</si>
  <si>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</si>
  <si>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</si>
  <si>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</si>
  <si>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</si>
  <si>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</si>
  <si>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</si>
  <si>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</si>
  <si>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</si>
  <si>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</si>
  <si>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</si>
  <si>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</si>
  <si>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</si>
  <si>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</si>
  <si>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</si>
  <si>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</si>
  <si>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</si>
  <si>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</si>
  <si>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</si>
  <si>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</si>
  <si>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</si>
  <si>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</si>
  <si>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</si>
  <si>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</si>
  <si>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</si>
  <si>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</si>
  <si>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</si>
  <si>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</si>
  <si>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</si>
  <si>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</si>
  <si>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</si>
  <si>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</si>
  <si>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</si>
  <si>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</si>
  <si>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</si>
  <si>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</si>
  <si>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</si>
  <si>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</si>
  <si>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</si>
  <si>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</si>
  <si>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</si>
  <si>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</si>
  <si>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</si>
  <si>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</si>
  <si>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</si>
  <si>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</si>
  <si>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</si>
  <si>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</si>
  <si>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</si>
  <si>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</si>
  <si>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</si>
  <si>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</si>
  <si>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</si>
  <si>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</si>
  <si>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</si>
  <si>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</si>
  <si>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</si>
  <si>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</si>
  <si>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</si>
  <si>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</si>
  <si>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</si>
  <si>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</si>
  <si>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</si>
  <si>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</si>
  <si>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</si>
  <si>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</si>
  <si>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</si>
  <si>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</si>
  <si>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</si>
  <si>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</si>
  <si>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</si>
  <si>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</si>
  <si>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</si>
  <si>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</si>
  <si>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</si>
  <si>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</si>
  <si>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</si>
  <si>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</si>
  <si>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</si>
  <si>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</si>
  <si>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</si>
  <si>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</si>
  <si>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</si>
  <si>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</si>
  <si>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</si>
  <si>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</si>
  <si>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</si>
  <si>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</si>
  <si>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</si>
  <si>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</si>
  <si>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</si>
  <si>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</si>
  <si>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</si>
  <si>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</si>
  <si>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</si>
  <si>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</si>
  <si>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</si>
  <si>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</si>
  <si>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</si>
  <si>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</si>
  <si>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</si>
  <si>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</si>
  <si>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</si>
  <si>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</si>
  <si>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</si>
  <si>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</si>
  <si>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</si>
  <si>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</si>
  <si>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</si>
  <si>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</si>
  <si>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</si>
  <si>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</si>
  <si>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</si>
  <si>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</si>
  <si>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</si>
  <si>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</si>
  <si>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</si>
  <si>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</si>
  <si>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</si>
  <si>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</si>
  <si>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</si>
  <si>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</si>
  <si>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</si>
  <si>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</si>
  <si>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</si>
  <si>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</si>
  <si>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</si>
  <si>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</si>
  <si>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</si>
  <si>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</si>
  <si>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</si>
  <si>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</si>
  <si>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</si>
  <si>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</si>
  <si>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</si>
  <si>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</si>
  <si>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</si>
  <si>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</si>
  <si>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</si>
  <si>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</si>
  <si>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</si>
  <si>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</si>
  <si>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</si>
  <si>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</si>
  <si>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</si>
  <si>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</si>
  <si>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</si>
  <si>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</si>
  <si>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</si>
  <si>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</si>
  <si>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</si>
  <si>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</si>
  <si>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</si>
  <si>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</si>
  <si>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</si>
  <si>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</si>
  <si>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</si>
  <si>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</si>
  <si>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</si>
  <si>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</si>
  <si>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</si>
  <si>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</si>
  <si>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</si>
  <si>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</si>
  <si>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</si>
  <si>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</si>
  <si>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</si>
  <si>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</si>
  <si>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</si>
  <si>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</si>
  <si>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</si>
  <si>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</si>
  <si>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</si>
  <si>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</si>
  <si>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</si>
  <si>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</si>
  <si>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</si>
  <si>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</si>
  <si>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</si>
  <si>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</si>
  <si>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</si>
  <si>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</si>
  <si>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</si>
  <si>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</si>
  <si>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</si>
  <si>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</si>
  <si>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</si>
  <si>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</si>
  <si>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</si>
  <si>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</si>
  <si>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</si>
  <si>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</si>
  <si>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</si>
  <si>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</si>
  <si>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</si>
  <si>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</si>
  <si>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</si>
  <si>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</si>
  <si>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</si>
  <si>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</si>
  <si>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</si>
  <si>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</si>
  <si>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</si>
  <si>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</si>
  <si>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</si>
  <si>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</si>
  <si>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</si>
  <si>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</si>
  <si>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</si>
  <si>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</si>
  <si>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</si>
  <si>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</si>
  <si>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</si>
  <si>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</si>
  <si>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</si>
  <si>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</si>
  <si>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</si>
  <si>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</si>
  <si>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</si>
  <si>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</si>
  <si>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</si>
  <si>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</si>
  <si>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</si>
  <si>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</si>
  <si>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</si>
  <si>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</si>
  <si>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</si>
  <si>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</si>
  <si>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</si>
  <si>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</si>
  <si>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</si>
  <si>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</si>
  <si>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</si>
  <si>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</si>
  <si>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</si>
  <si>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</si>
  <si>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</si>
  <si>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</si>
  <si>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</si>
  <si>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</si>
  <si>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</si>
  <si>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</si>
  <si>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</si>
  <si>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</si>
  <si>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</si>
  <si>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</si>
  <si>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</si>
  <si>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</si>
  <si>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</si>
  <si>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</si>
  <si>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</si>
  <si>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</si>
  <si>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</si>
  <si>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</si>
  <si>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</si>
  <si>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</si>
  <si>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</si>
  <si>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</si>
  <si>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</si>
  <si>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</si>
  <si>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</si>
  <si>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</si>
  <si>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</si>
  <si>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</si>
  <si>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</si>
  <si>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</si>
  <si>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</si>
  <si>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</si>
  <si>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</si>
  <si>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</si>
  <si>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</si>
  <si>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</si>
  <si>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</si>
  <si>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</si>
  <si>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</si>
  <si>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</si>
  <si>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</si>
  <si>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</si>
  <si>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</si>
  <si>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</si>
  <si>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</si>
  <si>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</si>
  <si>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</si>
  <si>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</si>
  <si>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</si>
  <si>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</si>
  <si>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</si>
  <si>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</si>
  <si>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</si>
  <si>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</si>
  <si>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</si>
  <si>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</si>
  <si>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</si>
  <si>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</si>
  <si>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</si>
  <si>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</si>
  <si>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</si>
  <si>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</si>
  <si>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</si>
  <si>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</si>
  <si>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</si>
  <si>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</si>
  <si>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</si>
  <si>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</si>
  <si>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</si>
  <si>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</si>
  <si>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</si>
  <si>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</si>
  <si>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</si>
  <si>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</si>
  <si>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</si>
  <si>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</si>
  <si>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</si>
  <si>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</si>
  <si>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</si>
  <si>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</si>
  <si>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</si>
  <si>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</si>
  <si>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</si>
  <si>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</si>
  <si>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</si>
  <si>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</si>
  <si>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</si>
  <si>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</si>
  <si>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</si>
  <si>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</si>
  <si>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</si>
  <si>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</si>
  <si>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</si>
  <si>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</si>
  <si>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</si>
  <si>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</si>
  <si>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</si>
  <si>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</si>
  <si>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</si>
  <si>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</si>
  <si>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</si>
  <si>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</si>
  <si>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</si>
  <si>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</si>
  <si>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</si>
  <si>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</si>
  <si>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</si>
  <si>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</si>
  <si>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</si>
  <si>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</si>
  <si>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</si>
  <si>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</si>
  <si>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</si>
  <si>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</si>
  <si>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</si>
  <si>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</si>
  <si>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</si>
  <si>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</si>
  <si>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</si>
  <si>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</si>
  <si>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</si>
  <si>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</si>
  <si>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</si>
  <si>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</si>
  <si>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</si>
  <si>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</si>
  <si>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</si>
  <si>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</si>
  <si>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</si>
  <si>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</si>
  <si>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</si>
  <si>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</si>
  <si>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</si>
  <si>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</si>
  <si>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</si>
  <si>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</si>
  <si>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</si>
  <si>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</si>
  <si>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</si>
  <si>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</si>
  <si>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</si>
  <si>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</si>
  <si>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</si>
  <si>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</si>
  <si>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</si>
  <si>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</si>
  <si>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</si>
  <si>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</si>
  <si>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</si>
  <si>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</si>
  <si>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</si>
  <si>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</si>
  <si>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</si>
  <si>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</si>
  <si>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</si>
  <si>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</si>
  <si>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</si>
  <si>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</si>
  <si>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</si>
  <si>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</si>
  <si>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</si>
  <si>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</si>
  <si>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</si>
  <si>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</si>
  <si>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</si>
  <si>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</si>
  <si>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</si>
  <si>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</si>
  <si>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</si>
  <si>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</si>
  <si>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</si>
  <si>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</si>
  <si>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</si>
  <si>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</si>
  <si>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</si>
  <si>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</si>
  <si>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</si>
  <si>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</si>
  <si>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</si>
  <si>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</si>
  <si>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</si>
  <si>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</si>
  <si>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</si>
  <si>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</si>
  <si>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</si>
  <si>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</si>
  <si>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</si>
  <si>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</si>
  <si>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</si>
  <si>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</si>
  <si>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</si>
  <si>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</si>
  <si>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</si>
  <si>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</si>
  <si>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</si>
  <si>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</si>
  <si>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</si>
  <si>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</si>
  <si>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</si>
  <si>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</si>
  <si>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</si>
  <si>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</si>
  <si>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</si>
  <si>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</si>
  <si>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</si>
  <si>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</si>
  <si>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</si>
  <si>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</si>
  <si>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</si>
  <si>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</si>
  <si>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</si>
  <si>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</si>
  <si>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</si>
  <si>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</si>
  <si>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</si>
  <si>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</si>
  <si>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</si>
  <si>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</si>
  <si>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</si>
  <si>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</si>
  <si>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</si>
  <si>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</si>
  <si>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</si>
  <si>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</si>
  <si>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</si>
  <si>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</si>
  <si>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</si>
  <si>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</si>
  <si>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</si>
  <si>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</si>
  <si>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</si>
  <si>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</si>
  <si>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</si>
  <si>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</si>
  <si>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</si>
  <si>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</si>
  <si>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</si>
  <si>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</si>
  <si>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</si>
  <si>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</si>
  <si>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</si>
  <si>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</si>
  <si>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</si>
  <si>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</si>
  <si>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</si>
  <si>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</si>
  <si>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</si>
  <si>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</si>
  <si>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</si>
  <si>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</si>
  <si>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</si>
  <si>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</si>
  <si>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</si>
  <si>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</si>
  <si>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</si>
  <si>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</si>
  <si>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</si>
  <si>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</si>
  <si>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</si>
  <si>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</si>
  <si>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</si>
  <si>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</si>
  <si>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</si>
  <si>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</si>
  <si>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</si>
  <si>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</si>
  <si>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</si>
  <si>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</si>
  <si>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</si>
  <si>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</si>
  <si>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</si>
  <si>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</si>
  <si>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</si>
  <si>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</si>
  <si>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</si>
  <si>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</si>
  <si>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</si>
  <si>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</si>
  <si>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</si>
  <si>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</si>
  <si>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</si>
  <si>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</si>
  <si>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</si>
  <si>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</si>
  <si>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</si>
  <si>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</si>
  <si>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</si>
  <si>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</si>
  <si>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</si>
  <si>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</si>
  <si>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</si>
  <si>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</si>
  <si>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</si>
  <si>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</si>
  <si>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</si>
  <si>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</si>
  <si>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</si>
  <si>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</si>
  <si>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</si>
  <si>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</si>
  <si>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</si>
  <si>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</si>
  <si>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</si>
  <si>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</si>
  <si>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</si>
  <si>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</si>
  <si>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</si>
  <si>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</si>
  <si>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</si>
  <si>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</si>
  <si>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</si>
  <si>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</si>
  <si>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</si>
  <si>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</si>
  <si>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</si>
  <si>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</si>
  <si>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</si>
  <si>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</si>
  <si>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</si>
  <si>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</si>
  <si>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</si>
  <si>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</si>
  <si>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</si>
  <si>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</si>
  <si>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</si>
  <si>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</si>
  <si>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</si>
  <si>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</si>
  <si>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</si>
  <si>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</si>
  <si>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</si>
  <si>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</si>
  <si>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</si>
  <si>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</si>
  <si>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</si>
  <si>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</si>
  <si>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</si>
  <si>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</si>
  <si>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</si>
  <si>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</si>
  <si>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</si>
  <si>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</si>
  <si>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</si>
  <si>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</si>
  <si>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</si>
  <si>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</si>
  <si>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</si>
  <si>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</si>
  <si>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</si>
  <si>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</si>
  <si>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</si>
  <si>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</si>
  <si>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</si>
  <si>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</si>
  <si>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</si>
  <si>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</si>
  <si>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</si>
  <si>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</si>
  <si>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</si>
  <si>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</si>
  <si>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</si>
  <si>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</si>
  <si>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</si>
  <si>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</si>
  <si>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</si>
  <si>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</si>
  <si>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</si>
  <si>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</si>
  <si>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</si>
  <si>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</si>
  <si>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</si>
  <si>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</si>
  <si>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</si>
  <si>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</si>
  <si>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</si>
  <si>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</si>
  <si>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</si>
  <si>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</si>
  <si>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</si>
  <si>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</si>
  <si>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</si>
  <si>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</si>
  <si>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</si>
  <si>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</si>
  <si>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</si>
  <si>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</si>
  <si>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</si>
  <si>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</si>
  <si>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</si>
  <si>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</si>
  <si>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</si>
  <si>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</si>
  <si>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</si>
  <si>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</si>
  <si>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</si>
  <si>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</si>
  <si>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</si>
  <si>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</si>
  <si>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</si>
  <si>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</si>
  <si>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</si>
  <si>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</si>
  <si>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</si>
  <si>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</si>
  <si>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</si>
  <si>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</si>
  <si>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</si>
  <si>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</si>
  <si>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</si>
  <si>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</si>
  <si>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</si>
  <si>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</si>
  <si>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</si>
  <si>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</si>
  <si>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</si>
  <si>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</si>
  <si>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</si>
  <si>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</si>
  <si>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</si>
  <si>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</si>
  <si>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</si>
  <si>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</si>
  <si>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</si>
  <si>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</si>
  <si>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</si>
  <si>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</si>
  <si>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</si>
  <si>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</si>
  <si>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</si>
  <si>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</si>
  <si>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</si>
  <si>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</si>
  <si>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</si>
  <si>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</si>
  <si>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</si>
  <si>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</si>
  <si>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</si>
  <si>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</si>
  <si>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</si>
  <si>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</si>
  <si>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</si>
  <si>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</si>
  <si>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</si>
  <si>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</si>
  <si>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</si>
  <si>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</si>
  <si>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</si>
  <si>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</si>
  <si>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</si>
  <si>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</si>
  <si>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</si>
  <si>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</si>
  <si>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</si>
  <si>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</si>
  <si>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</si>
  <si>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</si>
  <si>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</si>
  <si>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</si>
  <si>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</si>
  <si>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</si>
  <si>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</si>
  <si>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</si>
  <si>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</si>
  <si>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</si>
  <si>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</si>
  <si>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</si>
  <si>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</si>
  <si>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</si>
  <si>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</si>
  <si>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</si>
  <si>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</si>
  <si>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</si>
  <si>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</si>
  <si>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</si>
  <si>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</si>
  <si>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</si>
  <si>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</si>
  <si>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</si>
  <si>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</si>
  <si>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</si>
  <si>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</si>
  <si>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</si>
  <si>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</si>
  <si>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</si>
  <si>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</si>
  <si>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</si>
  <si>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</si>
  <si>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</si>
  <si>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</si>
  <si>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</si>
  <si>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</si>
  <si>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</si>
  <si>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</si>
  <si>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</si>
  <si>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</si>
  <si>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</si>
  <si>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</si>
  <si>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</si>
  <si>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</si>
  <si>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</si>
  <si>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</si>
  <si>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</si>
  <si>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</si>
  <si>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</si>
  <si>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</si>
  <si>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</si>
  <si>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</si>
  <si>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</si>
  <si>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</si>
  <si>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</si>
  <si>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</si>
  <si>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</si>
  <si>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</si>
  <si>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</si>
  <si>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</si>
  <si>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</si>
  <si>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</si>
  <si>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</si>
  <si>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</si>
  <si>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</si>
  <si>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</si>
  <si>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</si>
  <si>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</si>
  <si>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</si>
  <si>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</si>
  <si>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</si>
  <si>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</si>
  <si>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</si>
  <si>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</si>
  <si>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</si>
  <si>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</si>
  <si>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</si>
  <si>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</si>
  <si>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</si>
  <si>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</si>
  <si>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</si>
  <si>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</si>
  <si>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</si>
  <si>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</si>
  <si>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</si>
  <si>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</si>
  <si>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</si>
  <si>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</si>
  <si>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</si>
  <si>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</si>
  <si>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</si>
  <si>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</si>
  <si>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</si>
  <si>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</si>
  <si>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</si>
  <si>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</si>
  <si>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</si>
  <si>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</si>
  <si>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</si>
  <si>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</si>
  <si>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</si>
  <si>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</si>
  <si>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</si>
  <si>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</si>
  <si>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</si>
  <si>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</si>
  <si>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</si>
  <si>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</si>
  <si>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</si>
  <si>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</si>
  <si>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</si>
  <si>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</si>
  <si>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</si>
  <si>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</si>
  <si>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</si>
  <si>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</si>
  <si>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</si>
  <si>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</si>
  <si>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</si>
  <si>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</si>
  <si>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</si>
  <si>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</si>
  <si>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</si>
  <si>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</si>
  <si>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</si>
  <si>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</si>
  <si>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</si>
  <si>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</si>
  <si>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</si>
  <si>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</si>
  <si>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</si>
  <si>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</si>
  <si>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</si>
  <si>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</si>
  <si>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</si>
  <si>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</si>
  <si>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</si>
  <si>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</si>
  <si>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</si>
  <si>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</si>
  <si>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</si>
  <si>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</si>
  <si>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</si>
  <si>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</si>
  <si>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</si>
  <si>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</si>
  <si>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</si>
  <si>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</si>
  <si>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</si>
  <si>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</si>
  <si>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</si>
  <si>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</si>
  <si>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</si>
  <si>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</si>
  <si>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</si>
  <si>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</si>
  <si>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</si>
  <si>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</si>
  <si>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</si>
  <si>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</si>
  <si>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</si>
  <si>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</si>
  <si>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</si>
  <si>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</si>
  <si>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</si>
  <si>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</si>
  <si>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</si>
  <si>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</si>
  <si>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</si>
  <si>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</si>
  <si>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</si>
  <si>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</si>
  <si>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</si>
  <si>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</si>
  <si>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</si>
  <si>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</si>
  <si>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</si>
  <si>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</si>
  <si>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</si>
  <si>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</si>
  <si>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</si>
  <si>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</si>
  <si>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</si>
  <si>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</si>
  <si>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</si>
  <si>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</si>
  <si>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</si>
  <si>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</si>
  <si>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</si>
  <si>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</si>
  <si>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</si>
  <si>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</si>
  <si>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</si>
  <si>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</si>
  <si>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</si>
  <si>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</si>
  <si>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</si>
  <si>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</si>
  <si>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</si>
  <si>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</si>
  <si>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</si>
  <si>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</si>
  <si>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</si>
  <si>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</si>
  <si>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</si>
  <si>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</si>
  <si>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</si>
  <si>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</si>
  <si>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</si>
  <si>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</si>
  <si>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</si>
  <si>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</si>
  <si>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</si>
  <si>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</si>
  <si>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</si>
  <si>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</si>
  <si>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</si>
  <si>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</si>
  <si>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</si>
  <si>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</si>
  <si>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</si>
  <si>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</si>
  <si>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</si>
  <si>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</si>
  <si>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</si>
  <si>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</si>
  <si>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</si>
  <si>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</si>
  <si>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</si>
  <si>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</si>
  <si>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</si>
  <si>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</si>
  <si>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</si>
  <si>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</si>
  <si>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</si>
  <si>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</si>
  <si>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</si>
  <si>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</si>
  <si>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</si>
  <si>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</si>
  <si>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</si>
  <si>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</si>
  <si>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</si>
  <si>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</si>
  <si>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</si>
  <si>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</si>
  <si>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</si>
  <si>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</si>
  <si>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</si>
  <si>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</si>
  <si>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</si>
  <si>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</si>
  <si>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</si>
  <si>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</si>
  <si>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</si>
  <si>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</si>
  <si>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</si>
  <si>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</si>
  <si>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</si>
  <si>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</si>
  <si>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</si>
  <si>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</si>
  <si>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</si>
  <si>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</si>
  <si>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</si>
  <si>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</si>
  <si>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</si>
  <si>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</si>
  <si>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</si>
  <si>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</si>
  <si>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</si>
  <si>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</si>
  <si>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</si>
  <si>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</si>
  <si>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</si>
  <si>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</si>
  <si>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</si>
  <si>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</si>
  <si>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</si>
  <si>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</si>
  <si>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</si>
  <si>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</si>
  <si>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</si>
  <si>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</si>
  <si>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</si>
  <si>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</si>
  <si>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</si>
  <si>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</si>
  <si>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</si>
  <si>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</si>
  <si>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</si>
  <si>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</si>
  <si>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</si>
  <si>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</si>
  <si>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</si>
  <si>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</si>
  <si>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</si>
  <si>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</si>
  <si>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</si>
  <si>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</si>
  <si>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</si>
  <si>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</si>
  <si>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</si>
  <si>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</si>
  <si>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</si>
  <si>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</si>
  <si>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</si>
  <si>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</si>
  <si>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</si>
  <si>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</si>
  <si>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</si>
  <si>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</si>
  <si>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</si>
  <si>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</si>
  <si>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</si>
  <si>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</si>
  <si>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</si>
  <si>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</si>
  <si>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</si>
  <si>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</si>
  <si>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</si>
  <si>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</si>
  <si>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</si>
  <si>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</si>
  <si>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</si>
  <si>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</si>
  <si>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</si>
  <si>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</si>
  <si>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</si>
  <si>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</si>
  <si>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</si>
  <si>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</si>
  <si>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</si>
  <si>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</si>
  <si>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</si>
  <si>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</si>
  <si>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</si>
  <si>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</si>
  <si>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</si>
  <si>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</si>
  <si>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</si>
  <si>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</si>
  <si>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</si>
  <si>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</si>
  <si>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</si>
  <si>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</si>
  <si>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</si>
  <si>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</si>
  <si>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</si>
  <si>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</si>
  <si>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</si>
  <si>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</si>
  <si>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</si>
  <si>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</si>
  <si>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</si>
  <si>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</si>
  <si>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</si>
  <si>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</si>
  <si>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</si>
  <si>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</si>
  <si>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</si>
  <si>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</si>
  <si>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</si>
  <si>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</si>
  <si>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</si>
  <si>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</si>
  <si>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</si>
  <si>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</si>
  <si>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</si>
  <si>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</si>
  <si>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</si>
  <si>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</si>
  <si>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</si>
  <si>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</si>
  <si>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</si>
  <si>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</si>
  <si>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</si>
  <si>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</si>
  <si>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</si>
  <si>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</si>
  <si>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</si>
  <si>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</si>
  <si>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</si>
  <si>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</si>
  <si>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</si>
  <si>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</si>
  <si>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</si>
  <si>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</si>
  <si>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</si>
  <si>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</si>
  <si>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</si>
  <si>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</si>
  <si>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</si>
  <si>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</si>
  <si>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</si>
  <si>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</si>
  <si>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</si>
  <si>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</si>
  <si>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</si>
  <si>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</si>
  <si>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</si>
  <si>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</si>
  <si>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</si>
  <si>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</si>
  <si>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</si>
  <si>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</si>
  <si>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</si>
  <si>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</si>
  <si>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</si>
  <si>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</si>
  <si>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</si>
  <si>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</si>
  <si>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</si>
  <si>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</si>
  <si>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</si>
  <si>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</si>
  <si>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</si>
  <si>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</si>
  <si>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</si>
  <si>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</si>
  <si>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</si>
  <si>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</si>
  <si>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</si>
  <si>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</si>
  <si>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</si>
  <si>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</si>
  <si>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</si>
  <si>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</si>
  <si>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</si>
  <si>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</si>
  <si>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</si>
  <si>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</si>
  <si>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</si>
  <si>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</si>
  <si>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</si>
  <si>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</si>
  <si>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</si>
  <si>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</si>
  <si>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</si>
  <si>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</si>
  <si>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</si>
  <si>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</si>
  <si>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</si>
  <si>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</si>
  <si>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</si>
  <si>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</si>
  <si>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</si>
  <si>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</si>
  <si>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</si>
  <si>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</si>
  <si>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</si>
  <si>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</si>
  <si>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</si>
  <si>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</si>
  <si>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</si>
  <si>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</si>
  <si>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</si>
  <si>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</si>
  <si>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</si>
  <si>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</si>
  <si>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</si>
  <si>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</si>
  <si>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</si>
  <si>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</si>
  <si>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</si>
  <si>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</si>
  <si>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</si>
  <si>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</si>
  <si>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</si>
  <si>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</si>
  <si>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</si>
  <si>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</si>
  <si>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</si>
  <si>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</si>
  <si>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</si>
  <si>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</si>
  <si>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</si>
  <si>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</si>
  <si>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</si>
  <si>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</si>
  <si>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</si>
  <si>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</si>
  <si>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</si>
  <si>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</si>
  <si>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</si>
  <si>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</si>
  <si>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</si>
  <si>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</si>
  <si>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</si>
  <si>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</si>
  <si>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</si>
  <si>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</si>
  <si>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</si>
  <si>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</si>
  <si>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</si>
  <si>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</si>
  <si>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</si>
  <si>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</si>
  <si>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</si>
  <si>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</si>
  <si>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</si>
  <si>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</si>
  <si>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</si>
  <si>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</si>
  <si>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</si>
  <si>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</si>
  <si>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</si>
  <si>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</si>
  <si>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</si>
  <si>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</si>
  <si>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</si>
  <si>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</si>
  <si>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</si>
  <si>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</si>
  <si>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</si>
  <si>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</si>
  <si>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</si>
  <si>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</si>
  <si>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</si>
  <si>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</si>
  <si>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</si>
  <si>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</si>
  <si>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</si>
  <si>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</si>
  <si>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</si>
  <si>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</si>
  <si>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</si>
  <si>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</si>
  <si>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</si>
  <si>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</si>
  <si>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</si>
  <si>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</si>
  <si>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</si>
  <si>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</si>
  <si>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</si>
  <si>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</si>
  <si>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</si>
  <si>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</si>
  <si>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</si>
  <si>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</si>
  <si>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</si>
  <si>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</si>
  <si>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</si>
  <si>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</si>
  <si>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</si>
  <si>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</si>
  <si>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</si>
  <si>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</si>
  <si>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</si>
  <si>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</si>
  <si>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</si>
  <si>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</si>
  <si>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</si>
  <si>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</si>
  <si>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</si>
  <si>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</si>
  <si>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</si>
  <si>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</si>
  <si>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</si>
  <si>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</si>
  <si>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</si>
  <si>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</si>
  <si>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</si>
  <si>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</si>
  <si>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</si>
  <si>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</si>
  <si>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</si>
  <si>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</si>
  <si>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</si>
  <si>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</si>
  <si>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</si>
  <si>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</si>
  <si>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</si>
  <si>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</si>
  <si>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</si>
  <si>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</si>
  <si>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</si>
  <si>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</si>
  <si>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</si>
  <si>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</si>
  <si>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</si>
  <si>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</si>
  <si>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</si>
  <si>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</si>
  <si>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</si>
  <si>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</si>
  <si>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</si>
  <si>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</si>
  <si>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</si>
  <si>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</si>
  <si>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</si>
  <si>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</si>
  <si>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</si>
  <si>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</si>
  <si>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</si>
  <si>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</si>
  <si>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</si>
  <si>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</si>
  <si>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</si>
  <si>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</si>
  <si>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</si>
  <si>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</si>
  <si>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</si>
  <si>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</si>
  <si>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</si>
  <si>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</si>
  <si>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</si>
  <si>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</si>
  <si>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</si>
  <si>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</si>
  <si>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</si>
  <si>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</si>
  <si>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</si>
  <si>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</si>
  <si>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</si>
  <si>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</si>
  <si>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</si>
  <si>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</si>
  <si>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</si>
  <si>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</si>
  <si>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</si>
  <si>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</si>
  <si>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</si>
  <si>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</si>
  <si>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</si>
  <si>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</si>
  <si>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</si>
  <si>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</si>
  <si>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</si>
  <si>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</si>
  <si>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</si>
  <si>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</si>
  <si>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</si>
  <si>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</si>
  <si>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</si>
  <si>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</si>
  <si>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</si>
  <si>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</si>
  <si>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</si>
  <si>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</si>
  <si>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</si>
  <si>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</si>
  <si>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</si>
  <si>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</si>
  <si>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</si>
  <si>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</si>
  <si>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</si>
  <si>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</si>
  <si>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</si>
  <si>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</si>
  <si>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</si>
  <si>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</si>
  <si>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</si>
  <si>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</si>
  <si>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</si>
  <si>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</si>
  <si>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</si>
  <si>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</si>
  <si>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</si>
  <si>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</si>
  <si>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</si>
  <si>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</si>
  <si>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</si>
  <si>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</si>
  <si>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</si>
  <si>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</si>
  <si>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</si>
  <si>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</si>
  <si>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</si>
  <si>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</si>
  <si>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</si>
  <si>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</si>
  <si>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</si>
  <si>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</si>
  <si>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</si>
  <si>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</si>
  <si>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</si>
  <si>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</si>
  <si>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</si>
  <si>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</si>
  <si>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</si>
  <si>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</si>
  <si>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</si>
  <si>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</si>
  <si>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</si>
  <si>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</si>
  <si>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</si>
  <si>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</si>
  <si>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</si>
  <si>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</si>
  <si>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</si>
  <si>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</si>
  <si>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</si>
  <si>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</si>
  <si>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</si>
  <si>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</si>
  <si>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</si>
  <si>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</si>
  <si>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</si>
  <si>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</si>
  <si>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</si>
  <si>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</si>
  <si>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</si>
  <si>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</si>
  <si>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</si>
  <si>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</si>
  <si>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</si>
  <si>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</si>
  <si>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</si>
  <si>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</si>
  <si>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</si>
  <si>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</si>
  <si>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</si>
  <si>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</si>
  <si>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</si>
  <si>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</si>
  <si>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</si>
  <si>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</si>
  <si>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</si>
  <si>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</si>
  <si>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</si>
  <si>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</si>
  <si>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</si>
  <si>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</si>
  <si>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</si>
  <si>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</si>
  <si>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</si>
  <si>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</si>
  <si>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</si>
  <si>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</si>
  <si>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</si>
  <si>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</si>
  <si>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</si>
  <si>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</si>
  <si>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</si>
  <si>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</si>
  <si>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</si>
  <si>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</si>
  <si>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</si>
  <si>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</si>
  <si>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</si>
  <si>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</si>
  <si>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</si>
  <si>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</si>
  <si>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</si>
  <si>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</si>
  <si>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</si>
  <si>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</si>
  <si>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</si>
  <si>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</si>
  <si>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</si>
  <si>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</si>
  <si>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</si>
  <si>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</si>
  <si>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</si>
  <si>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</si>
  <si>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</si>
  <si>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</si>
  <si>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</si>
  <si>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</si>
  <si>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</si>
  <si>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</si>
  <si>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</si>
  <si>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</si>
  <si>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</si>
  <si>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</si>
  <si>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</si>
  <si>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</si>
  <si>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</si>
  <si>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</si>
  <si>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</si>
  <si>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</si>
  <si>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</si>
  <si>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</si>
  <si>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</si>
  <si>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</si>
  <si>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</si>
  <si>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</si>
  <si>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</si>
  <si>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</si>
  <si>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</si>
  <si>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</si>
  <si>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</si>
  <si>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</si>
  <si>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</si>
  <si>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</si>
  <si>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</si>
  <si>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</si>
  <si>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</si>
  <si>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</si>
  <si>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</si>
  <si>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</si>
  <si>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</si>
  <si>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</si>
  <si>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</si>
  <si>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</si>
  <si>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</si>
  <si>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</si>
  <si>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</si>
  <si>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</si>
  <si>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</si>
  <si>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</si>
  <si>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</si>
  <si>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</si>
  <si>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</si>
  <si>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</si>
  <si>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</si>
  <si>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</si>
  <si>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</si>
  <si>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</si>
  <si>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</si>
  <si>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</si>
  <si>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</si>
  <si>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</si>
  <si>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</si>
  <si>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</si>
  <si>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</si>
  <si>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</si>
  <si>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</si>
  <si>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</si>
  <si>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</si>
  <si>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</si>
  <si>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</si>
  <si>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</si>
  <si>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</si>
  <si>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</si>
  <si>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</si>
  <si>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</si>
  <si>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</si>
  <si>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</si>
  <si>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</si>
  <si>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</si>
  <si>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</si>
  <si>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</si>
  <si>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</si>
  <si>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</si>
  <si>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</si>
  <si>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</si>
  <si>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</si>
  <si>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</si>
  <si>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</si>
  <si>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</si>
  <si>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</si>
  <si>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</si>
  <si>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</si>
  <si>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</si>
  <si>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</si>
  <si>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</si>
  <si>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</si>
  <si>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</si>
  <si>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</si>
  <si>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</si>
  <si>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</si>
  <si>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</si>
  <si>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</si>
  <si>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</si>
  <si>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</si>
  <si>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</si>
  <si>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</si>
  <si>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</si>
  <si>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</si>
  <si>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</si>
  <si>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</si>
  <si>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</si>
  <si>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</si>
  <si>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</si>
  <si>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</si>
  <si>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</si>
  <si>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</si>
  <si>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</si>
  <si>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</si>
  <si>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</si>
  <si>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</si>
  <si>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</si>
  <si>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</si>
  <si>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</si>
  <si>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</si>
  <si>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</si>
  <si>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</si>
  <si>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</si>
  <si>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</si>
  <si>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</si>
  <si>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</si>
  <si>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</si>
  <si>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</si>
  <si>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</si>
  <si>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</si>
  <si>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</si>
  <si>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</si>
  <si>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</si>
  <si>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</si>
  <si>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</si>
  <si>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</si>
  <si>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</si>
  <si>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</si>
  <si>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</si>
  <si>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</si>
  <si>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</si>
  <si>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</si>
  <si>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</si>
  <si>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</si>
  <si>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</si>
  <si>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</si>
  <si>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</si>
  <si>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</si>
  <si>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</si>
  <si>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</si>
  <si>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</si>
  <si>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</si>
  <si>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</si>
  <si>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</si>
  <si>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</si>
  <si>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</si>
  <si>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</si>
  <si>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</si>
  <si>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</si>
  <si>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</si>
  <si>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</si>
  <si>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</si>
  <si>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</si>
  <si>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</si>
  <si>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</si>
  <si>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</si>
  <si>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</si>
  <si>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</si>
  <si>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</si>
  <si>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</si>
  <si>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</si>
  <si>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</si>
  <si>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</si>
  <si>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</si>
  <si>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</si>
  <si>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</si>
  <si>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</si>
  <si>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</si>
  <si>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</si>
  <si>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</si>
  <si>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</si>
  <si>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</si>
  <si>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</si>
  <si>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</si>
  <si>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</si>
  <si>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</si>
  <si>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</si>
  <si>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</si>
  <si>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</si>
  <si>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</si>
  <si>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</si>
  <si>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</si>
  <si>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</si>
  <si>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</si>
  <si>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</si>
  <si>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</si>
  <si>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</si>
  <si>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</si>
  <si>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</si>
  <si>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</si>
  <si>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</si>
  <si>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</si>
  <si>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</si>
  <si>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</si>
  <si>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</si>
  <si>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</si>
  <si>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</si>
  <si>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</si>
  <si>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</si>
  <si>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</si>
  <si>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</si>
  <si>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</si>
  <si>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</si>
  <si>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</si>
  <si>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</si>
  <si>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</si>
  <si>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</si>
  <si>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</si>
  <si>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</si>
  <si>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</si>
  <si>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</si>
  <si>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</si>
  <si>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</si>
  <si>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</si>
  <si>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</si>
  <si>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</si>
  <si>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</si>
  <si>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</si>
  <si>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</si>
  <si>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</si>
  <si>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</si>
  <si>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</si>
  <si>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</si>
  <si>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</si>
  <si>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</si>
  <si>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</si>
  <si>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</si>
  <si>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</si>
  <si>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</si>
  <si>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</si>
  <si>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</si>
  <si>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</si>
  <si>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</si>
  <si>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</si>
  <si>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</si>
  <si>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</si>
  <si>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</si>
  <si>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</si>
  <si>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</si>
  <si>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</si>
  <si>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</si>
  <si>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</si>
  <si>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</si>
  <si>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</si>
  <si>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</si>
  <si>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</si>
  <si>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</si>
  <si>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</si>
  <si>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</si>
  <si>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</si>
  <si>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</si>
  <si>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</si>
  <si>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</si>
  <si>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</si>
  <si>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</si>
  <si>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</si>
  <si>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</si>
  <si>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</si>
  <si>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</si>
  <si>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</si>
  <si>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</si>
  <si>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</si>
  <si>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</si>
  <si>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</si>
  <si>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</si>
  <si>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</si>
  <si>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</si>
  <si>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</si>
  <si>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</si>
  <si>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</si>
  <si>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</si>
  <si>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</si>
  <si>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</si>
  <si>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</si>
  <si>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</si>
  <si>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</si>
  <si>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</si>
  <si>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</si>
  <si>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</si>
  <si>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</si>
  <si>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</si>
  <si>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</si>
  <si>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</si>
  <si>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</si>
  <si>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</si>
  <si>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</si>
  <si>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</si>
  <si>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</si>
  <si>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</si>
  <si>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</si>
  <si>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</si>
  <si>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</si>
  <si>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</si>
  <si>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</si>
  <si>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</si>
  <si>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</si>
  <si>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</si>
  <si>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</si>
  <si>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</si>
  <si>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</si>
  <si>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</si>
  <si>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</si>
  <si>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</si>
  <si>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</si>
  <si>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</si>
  <si>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</si>
  <si>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</si>
  <si>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</si>
  <si>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</si>
  <si>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</si>
  <si>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</si>
  <si>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</si>
  <si>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</si>
  <si>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</si>
  <si>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</si>
  <si>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</si>
  <si>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</si>
  <si>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</si>
  <si>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</si>
  <si>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</si>
  <si>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</si>
  <si>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</si>
  <si>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</si>
  <si>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</si>
  <si>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</si>
  <si>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</si>
  <si>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</si>
  <si>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</si>
  <si>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</si>
  <si>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</si>
  <si>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</si>
  <si>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</si>
  <si>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</si>
  <si>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</si>
  <si>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</si>
  <si>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</si>
  <si>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</si>
  <si>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</si>
  <si>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</si>
  <si>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</si>
  <si>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</si>
  <si>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</si>
  <si>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</si>
  <si>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</si>
  <si>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</si>
  <si>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</si>
  <si>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</si>
  <si>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</si>
  <si>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</si>
  <si>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</si>
  <si>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</si>
  <si>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</si>
  <si>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</si>
  <si>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</si>
  <si>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</si>
  <si>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</si>
  <si>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</si>
  <si>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</si>
  <si>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</si>
  <si>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</si>
  <si>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</si>
  <si>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</si>
  <si>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</si>
  <si>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</si>
  <si>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</si>
  <si>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</si>
  <si>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</si>
  <si>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</si>
  <si>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</si>
  <si>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</si>
  <si>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</si>
  <si>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</si>
  <si>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</si>
  <si>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</si>
  <si>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</si>
  <si>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</si>
  <si>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</si>
  <si>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</si>
  <si>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</si>
  <si>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</si>
  <si>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</si>
  <si>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</si>
  <si>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</si>
  <si>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</si>
  <si>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</si>
  <si>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</si>
  <si>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</si>
  <si>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</si>
  <si>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</si>
  <si>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</si>
  <si>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</si>
  <si>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</si>
  <si>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</si>
  <si>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</si>
  <si>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</si>
  <si>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</si>
  <si>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</si>
  <si>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</si>
  <si>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</si>
  <si>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</si>
  <si>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</si>
  <si>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</si>
  <si>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</si>
  <si>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</si>
  <si>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</si>
  <si>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</si>
  <si>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</si>
  <si>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</si>
  <si>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</si>
  <si>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</si>
  <si>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</si>
  <si>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</si>
  <si>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</si>
  <si>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</si>
  <si>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</si>
  <si>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</si>
  <si>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</si>
  <si>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</si>
  <si>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</si>
  <si>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</si>
  <si>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</si>
  <si>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</si>
  <si>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</si>
  <si>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</si>
  <si>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</si>
  <si>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</si>
  <si>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</si>
  <si>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</si>
  <si>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</si>
  <si>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</si>
  <si>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</si>
  <si>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</si>
  <si>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</si>
  <si>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</si>
  <si>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</si>
  <si>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</si>
  <si>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</si>
  <si>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</si>
  <si>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</si>
  <si>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</si>
  <si>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</si>
  <si>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</si>
  <si>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</si>
  <si>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</si>
  <si>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</si>
  <si>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</si>
  <si>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</si>
  <si>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</si>
  <si>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</si>
  <si>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</si>
  <si>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</si>
  <si>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</si>
  <si>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</si>
  <si>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</si>
  <si>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</si>
  <si>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</si>
  <si>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</si>
  <si>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</si>
  <si>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</si>
  <si>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</si>
  <si>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</si>
  <si>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</si>
  <si>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</si>
  <si>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</si>
  <si>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</si>
  <si>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</si>
  <si>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</si>
  <si>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</si>
  <si>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</si>
  <si>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</si>
  <si>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</si>
  <si>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</si>
  <si>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</si>
  <si>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</si>
  <si>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</si>
  <si>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</si>
  <si>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</si>
  <si>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</si>
  <si>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</si>
  <si>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</si>
  <si>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</si>
  <si>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</si>
  <si>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</si>
  <si>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</si>
  <si>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</si>
  <si>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</si>
  <si>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</si>
  <si>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</si>
  <si>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</si>
  <si>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</si>
  <si>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</si>
  <si>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</si>
  <si>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</si>
  <si>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</si>
  <si>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</si>
  <si>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</si>
  <si>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</si>
  <si>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</si>
  <si>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</si>
  <si>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</si>
  <si>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</si>
  <si>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</si>
  <si>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</si>
  <si>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</si>
  <si>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</si>
  <si>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</si>
  <si>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</si>
  <si>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</si>
  <si>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</si>
  <si>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</si>
  <si>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</si>
  <si>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</si>
  <si>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</si>
  <si>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</si>
  <si>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</si>
  <si>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</si>
  <si>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</si>
  <si>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</si>
  <si>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</si>
  <si>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</si>
  <si>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</si>
  <si>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</si>
  <si>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</si>
  <si>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</si>
  <si>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</si>
  <si>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</si>
  <si>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</si>
  <si>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</si>
  <si>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</si>
  <si>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</si>
  <si>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</si>
  <si>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</si>
  <si>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</si>
  <si>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</si>
  <si>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</si>
  <si>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</si>
  <si>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</si>
  <si>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</si>
  <si>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</si>
  <si>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</si>
  <si>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</si>
  <si>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</si>
  <si>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</si>
  <si>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</si>
  <si>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</si>
  <si>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</si>
  <si>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</si>
  <si>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</si>
  <si>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</si>
  <si>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</si>
  <si>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</si>
  <si>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</si>
  <si>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</si>
  <si>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</si>
  <si>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</si>
  <si>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</si>
  <si>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</si>
  <si>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</si>
  <si>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</si>
  <si>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</si>
  <si>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</si>
  <si>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</si>
  <si>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</si>
  <si>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</si>
  <si>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</si>
  <si>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</si>
  <si>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</si>
  <si>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</si>
  <si>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</si>
  <si>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</si>
  <si>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</si>
  <si>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</si>
  <si>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</si>
  <si>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</si>
  <si>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</si>
  <si>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</si>
  <si>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</si>
  <si>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</si>
  <si>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</si>
  <si>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</si>
  <si>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</si>
  <si>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</si>
  <si>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</si>
  <si>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</si>
  <si>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</si>
  <si>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</si>
  <si>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</si>
  <si>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</si>
  <si>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</si>
  <si>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</si>
  <si>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</si>
  <si>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</si>
  <si>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</si>
  <si>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</si>
  <si>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</si>
  <si>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</si>
  <si>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</si>
  <si>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</si>
  <si>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</si>
  <si>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</si>
  <si>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</si>
  <si>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</si>
  <si>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</si>
  <si>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</si>
  <si>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</si>
  <si>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</si>
  <si>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</si>
  <si>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</si>
  <si>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</si>
  <si>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</si>
  <si>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</si>
  <si>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</si>
  <si>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</si>
  <si>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</si>
  <si>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</si>
  <si>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</si>
  <si>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</si>
  <si>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</si>
  <si>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</si>
  <si>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</si>
  <si>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</si>
  <si>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</si>
  <si>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</si>
  <si>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</si>
  <si>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</si>
  <si>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</si>
  <si>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</si>
  <si>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</si>
  <si>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</si>
  <si>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</si>
  <si>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</si>
  <si>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</si>
  <si>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</si>
  <si>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</si>
  <si>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</si>
  <si>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</si>
  <si>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</si>
  <si>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</si>
  <si>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</si>
  <si>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</si>
  <si>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</si>
  <si>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</si>
  <si>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</si>
  <si>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</si>
  <si>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</si>
  <si>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</si>
  <si>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</si>
  <si>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</si>
  <si>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</si>
  <si>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</si>
  <si>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</si>
  <si>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</si>
  <si>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</si>
  <si>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</si>
  <si>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</si>
  <si>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</si>
  <si>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</si>
  <si>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</si>
  <si>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</si>
  <si>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</si>
  <si>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</si>
  <si>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</si>
  <si>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</si>
  <si>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</si>
  <si>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</si>
  <si>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</si>
  <si>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</si>
  <si>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</si>
  <si>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</si>
  <si>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</si>
  <si>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</si>
  <si>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</si>
  <si>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</si>
  <si>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</si>
  <si>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</si>
  <si>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</si>
  <si>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</si>
  <si>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</si>
  <si>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</si>
  <si>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</si>
  <si>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</si>
  <si>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</si>
  <si>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</si>
  <si>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</si>
  <si>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</si>
  <si>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</si>
  <si>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</si>
  <si>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</si>
  <si>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</si>
  <si>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</si>
  <si>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</si>
  <si>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</si>
  <si>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</si>
  <si>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</si>
  <si>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</si>
  <si>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</si>
  <si>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</si>
  <si>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</si>
  <si>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</si>
  <si>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</si>
  <si>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</si>
  <si>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</si>
  <si>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</si>
  <si>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</si>
  <si>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</si>
  <si>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</si>
  <si>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</si>
  <si>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</si>
  <si>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</si>
  <si>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</si>
  <si>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</si>
  <si>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</si>
  <si>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</si>
  <si>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</si>
  <si>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</si>
  <si>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</si>
  <si>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</si>
  <si>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</si>
  <si>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</si>
  <si>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</si>
  <si>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</si>
  <si>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</si>
  <si>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</si>
  <si>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</si>
  <si>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</si>
  <si>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</si>
  <si>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</si>
  <si>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</si>
  <si>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</si>
  <si>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</si>
  <si>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</si>
  <si>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</si>
  <si>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</si>
  <si>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</si>
  <si>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</si>
  <si>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</si>
  <si>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</si>
  <si>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</si>
  <si>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</si>
  <si>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</si>
  <si>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</si>
  <si>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</si>
  <si>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</si>
  <si>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</si>
  <si>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</si>
  <si>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</si>
  <si>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</si>
  <si>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</si>
  <si>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</si>
  <si>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</si>
  <si>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</si>
  <si>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</si>
  <si>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</si>
  <si>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</si>
  <si>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</si>
  <si>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</si>
  <si>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</si>
  <si>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</si>
  <si>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</si>
  <si>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</si>
  <si>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</si>
  <si>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</si>
  <si>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</si>
  <si>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</si>
  <si>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</si>
  <si>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</si>
  <si>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</si>
  <si>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</si>
  <si>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</si>
  <si>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</si>
  <si>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</si>
  <si>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</si>
  <si>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</si>
  <si>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</si>
  <si>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</si>
  <si>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</si>
  <si>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</si>
  <si>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</si>
  <si>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</si>
  <si>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</si>
  <si>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</si>
  <si>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</si>
  <si>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</si>
  <si>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</si>
  <si>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</si>
  <si>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</si>
  <si>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</si>
  <si>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</si>
  <si>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</si>
  <si>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</si>
  <si>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</si>
  <si>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</si>
  <si>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</si>
  <si>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</si>
  <si>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</si>
  <si>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</si>
  <si>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</si>
  <si>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</si>
  <si>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</si>
  <si>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</si>
  <si>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</si>
  <si>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</si>
  <si>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</si>
  <si>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</si>
  <si>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</si>
  <si>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</si>
  <si>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</si>
  <si>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</si>
  <si>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</si>
  <si>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</si>
  <si>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</si>
  <si>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</si>
  <si>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</si>
  <si>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</si>
  <si>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</si>
  <si>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</si>
  <si>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</si>
  <si>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</si>
  <si>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</si>
  <si>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</si>
  <si>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</si>
  <si>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</si>
  <si>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</si>
  <si>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</si>
  <si>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</si>
  <si>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</si>
  <si>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</si>
  <si>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</si>
  <si>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</si>
  <si>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</si>
  <si>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</si>
  <si>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</si>
  <si>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</si>
  <si>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</si>
  <si>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</si>
  <si>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</si>
  <si>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</si>
  <si>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</si>
  <si>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</si>
  <si>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</si>
  <si>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</si>
  <si>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</si>
  <si>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</si>
  <si>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</si>
  <si>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</si>
  <si>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</si>
  <si>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</si>
  <si>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</si>
  <si>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</si>
  <si>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</si>
  <si>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</si>
  <si>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</si>
  <si>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</si>
  <si>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</si>
  <si>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</si>
  <si>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</si>
  <si>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</si>
  <si>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</si>
  <si>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</si>
  <si>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</si>
  <si>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</si>
  <si>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</si>
  <si>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</si>
  <si>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</si>
  <si>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</si>
  <si>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</si>
  <si>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</si>
  <si>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</si>
  <si>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</si>
  <si>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</si>
  <si>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</si>
  <si>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</si>
  <si>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</si>
  <si>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</si>
  <si>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</si>
  <si>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</si>
  <si>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</si>
  <si>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</si>
  <si>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</si>
  <si>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</si>
  <si>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</si>
  <si>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</si>
  <si>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</si>
  <si>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</si>
  <si>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</si>
  <si>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</si>
  <si>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</si>
  <si>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</si>
  <si>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</si>
  <si>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</si>
  <si>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</si>
  <si>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</si>
  <si>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</si>
  <si>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</si>
  <si>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</si>
  <si>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</si>
  <si>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</si>
  <si>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</si>
  <si>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</si>
  <si>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</si>
  <si>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</si>
  <si>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</si>
  <si>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</si>
  <si>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</si>
  <si>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</si>
  <si>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</si>
  <si>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</si>
  <si>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</si>
  <si>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</si>
  <si>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</si>
  <si>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</si>
  <si>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</si>
  <si>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</si>
  <si>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</si>
  <si>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</si>
  <si>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</si>
  <si>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</si>
  <si>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</si>
  <si>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</si>
  <si>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</si>
  <si>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</si>
  <si>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</si>
  <si>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</si>
  <si>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</si>
  <si>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</si>
  <si>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</si>
  <si>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</si>
  <si>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</si>
  <si>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</si>
  <si>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</si>
  <si>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</si>
  <si>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</si>
  <si>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</si>
  <si>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</si>
  <si>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</si>
  <si>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</si>
  <si>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</si>
  <si>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</si>
  <si>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</si>
  <si>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</si>
  <si>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</si>
  <si>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</si>
  <si>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</si>
  <si>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</si>
  <si>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</si>
  <si>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</si>
  <si>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</si>
  <si>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</si>
  <si>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</si>
  <si>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</si>
  <si>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</si>
  <si>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</si>
  <si>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</si>
  <si>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</si>
  <si>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</si>
  <si>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</si>
  <si>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</si>
  <si>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</si>
  <si>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</si>
  <si>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</si>
  <si>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</si>
  <si>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</si>
  <si>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</si>
  <si>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</si>
  <si>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</si>
  <si>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</si>
  <si>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</si>
  <si>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</si>
  <si>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</si>
  <si>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</si>
  <si>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</si>
  <si>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</si>
  <si>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</si>
  <si>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</si>
  <si>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</si>
  <si>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</si>
  <si>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</si>
  <si>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</si>
  <si>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</si>
  <si>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</si>
  <si>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</si>
  <si>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</si>
  <si>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</si>
  <si>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</si>
  <si>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</si>
  <si>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</si>
  <si>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</si>
  <si>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</si>
  <si>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</si>
  <si>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</si>
  <si>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</si>
  <si>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</si>
  <si>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</si>
  <si>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</si>
  <si>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</si>
  <si>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</si>
  <si>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</si>
  <si>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</si>
  <si>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</si>
  <si>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</si>
  <si>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</si>
  <si>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</si>
  <si>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</si>
  <si>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</si>
  <si>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</si>
  <si>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</si>
  <si>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</si>
  <si>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</si>
  <si>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</si>
  <si>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</si>
  <si>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</si>
  <si>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</si>
  <si>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</si>
  <si>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</si>
  <si>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</si>
  <si>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</si>
  <si>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</si>
  <si>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</si>
  <si>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</si>
  <si>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</si>
  <si>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</si>
  <si>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</si>
  <si>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</si>
  <si>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</si>
  <si>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</si>
  <si>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</si>
  <si>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</si>
  <si>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</si>
  <si>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</si>
  <si>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</si>
  <si>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</si>
  <si>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</si>
  <si>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</si>
  <si>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</si>
  <si>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</si>
  <si>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</si>
  <si>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</si>
  <si>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</si>
  <si>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</si>
  <si>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</si>
  <si>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</si>
  <si>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</si>
  <si>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</si>
  <si>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</si>
  <si>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</si>
  <si>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</si>
  <si>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</si>
  <si>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</si>
  <si>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</si>
  <si>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</si>
  <si>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</si>
  <si>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</si>
  <si>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</si>
  <si>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</si>
  <si>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</si>
  <si>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</si>
  <si>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</si>
  <si>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</si>
  <si>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</si>
  <si>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</si>
  <si>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</si>
  <si>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</si>
  <si>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</si>
  <si>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</si>
  <si>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</si>
  <si>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</si>
  <si>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</si>
  <si>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</si>
  <si>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</si>
  <si>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</si>
  <si>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</si>
  <si>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</si>
  <si>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</si>
  <si>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</si>
  <si>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</si>
  <si>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</si>
  <si>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</si>
  <si>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</si>
  <si>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</si>
  <si>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</si>
  <si>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</si>
  <si>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</si>
  <si>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</si>
  <si>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</si>
  <si>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</si>
  <si>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</si>
  <si>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</si>
  <si>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</si>
  <si>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</si>
  <si>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</si>
  <si>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</si>
  <si>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</si>
  <si>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</si>
  <si>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</si>
  <si>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</si>
  <si>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</si>
  <si>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</si>
  <si>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</si>
  <si>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</si>
  <si>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</si>
  <si>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</si>
  <si>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</si>
  <si>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</si>
  <si>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</si>
  <si>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</si>
  <si>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</si>
  <si>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</si>
  <si>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</si>
  <si>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</si>
  <si>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</si>
  <si>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</si>
  <si>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</si>
  <si>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</si>
  <si>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</si>
  <si>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</si>
  <si>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</si>
  <si>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</si>
  <si>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</si>
  <si>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</si>
  <si>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</si>
  <si>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</si>
  <si>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</si>
  <si>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</si>
  <si>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</si>
  <si>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</si>
  <si>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</si>
  <si>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</si>
  <si>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</si>
  <si>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</si>
  <si>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</si>
  <si>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</si>
  <si>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</si>
  <si>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</si>
  <si>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</si>
  <si>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</si>
  <si>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</si>
  <si>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</si>
  <si>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</si>
  <si>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</si>
  <si>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</si>
  <si>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</si>
  <si>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</si>
  <si>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</si>
  <si>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</si>
  <si>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</si>
  <si>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</si>
  <si>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</si>
  <si>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</si>
  <si>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</si>
  <si>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</si>
  <si>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</si>
  <si>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</si>
  <si>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</si>
  <si>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</si>
  <si>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</si>
  <si>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</si>
  <si>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</si>
  <si>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</si>
  <si>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</si>
  <si>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</si>
  <si>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</si>
  <si>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</si>
  <si>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</si>
  <si>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</si>
  <si>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</si>
  <si>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</si>
  <si>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</si>
  <si>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</si>
  <si>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</si>
  <si>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</si>
  <si>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</si>
  <si>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</si>
  <si>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</si>
  <si>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</si>
  <si>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</si>
  <si>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</si>
  <si>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</si>
  <si>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</si>
  <si>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</si>
  <si>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</si>
  <si>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</si>
  <si>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</si>
  <si>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</si>
  <si>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</si>
  <si>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</si>
  <si>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</si>
  <si>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</si>
  <si>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</si>
  <si>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</si>
  <si>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</si>
  <si>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</si>
  <si>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</si>
  <si>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</si>
  <si>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</si>
  <si>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</si>
  <si>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</si>
  <si>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</si>
  <si>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</si>
  <si>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</si>
  <si>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</si>
  <si>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</si>
  <si>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</si>
  <si>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</si>
  <si>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</si>
  <si>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</si>
  <si>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</si>
  <si>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</si>
  <si>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</si>
  <si>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</si>
  <si>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</si>
  <si>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</si>
  <si>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</si>
  <si>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</si>
  <si>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</si>
  <si>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</si>
  <si>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</si>
  <si>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</si>
  <si>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</si>
  <si>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</si>
  <si>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</si>
  <si>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</si>
  <si>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</si>
  <si>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</si>
  <si>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</si>
  <si>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</si>
  <si>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</si>
  <si>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</si>
  <si>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</si>
  <si>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</si>
  <si>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</si>
  <si>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</si>
  <si>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</si>
  <si>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</si>
  <si>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</si>
  <si>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</si>
  <si>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</si>
  <si>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</si>
  <si>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</si>
  <si>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</si>
  <si>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</si>
  <si>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</si>
  <si>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</si>
  <si>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</si>
  <si>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</si>
  <si>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</si>
  <si>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</si>
  <si>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</si>
  <si>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</si>
  <si>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</si>
  <si>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</si>
  <si>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</si>
  <si>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</si>
  <si>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</si>
  <si>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</si>
  <si>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</si>
  <si>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</si>
  <si>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</si>
  <si>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</si>
  <si>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</si>
  <si>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</si>
  <si>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</si>
  <si>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</si>
  <si>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</si>
  <si>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</si>
  <si>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</si>
  <si>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</si>
  <si>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</si>
  <si>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</si>
  <si>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</si>
  <si>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</si>
  <si>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</si>
  <si>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</si>
  <si>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</si>
  <si>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</si>
  <si>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</si>
  <si>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</si>
  <si>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</si>
  <si>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</si>
  <si>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</si>
  <si>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</si>
  <si>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</si>
  <si>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</si>
  <si>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</si>
  <si>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</si>
  <si>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</si>
  <si>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</si>
  <si>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</si>
  <si>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</si>
  <si>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</si>
  <si>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</si>
  <si>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</si>
  <si>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</si>
  <si>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</si>
  <si>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</si>
  <si>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</si>
  <si>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</si>
  <si>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</si>
  <si>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</si>
  <si>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</si>
  <si>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</si>
  <si>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</si>
  <si>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</si>
  <si>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</si>
  <si>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</si>
  <si>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</si>
  <si>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</si>
  <si>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</si>
  <si>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</si>
  <si>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</si>
  <si>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</si>
  <si>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</si>
  <si>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</si>
  <si>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</si>
  <si>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</si>
  <si>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</si>
  <si>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</si>
  <si>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</si>
  <si>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</si>
  <si>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</si>
  <si>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</si>
  <si>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</si>
  <si>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</si>
  <si>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</si>
  <si>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</si>
  <si>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</si>
  <si>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</si>
  <si>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</si>
  <si>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</si>
  <si>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</si>
  <si>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</si>
  <si>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</si>
  <si>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</si>
  <si>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</si>
  <si>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</si>
  <si>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</si>
  <si>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</si>
  <si>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</si>
  <si>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</si>
  <si>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</si>
  <si>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</si>
  <si>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</si>
  <si>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</si>
  <si>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</si>
  <si>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</si>
  <si>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</si>
  <si>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</si>
  <si>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</si>
  <si>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</si>
  <si>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</si>
  <si>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</si>
  <si>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</si>
  <si>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</si>
  <si>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</si>
  <si>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</si>
  <si>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</si>
  <si>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</si>
  <si>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</si>
  <si>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</si>
  <si>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</si>
  <si>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</si>
  <si>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</si>
  <si>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</si>
  <si>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</si>
  <si>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</si>
  <si>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</si>
  <si>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</si>
  <si>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</si>
  <si>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</si>
  <si>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</si>
  <si>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</si>
  <si>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</si>
  <si>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</si>
  <si>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</si>
  <si>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</si>
  <si>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</si>
  <si>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</si>
  <si>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</si>
  <si>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</si>
  <si>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</si>
  <si>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</si>
  <si>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</si>
  <si>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</si>
  <si>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</si>
  <si>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</si>
  <si>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</si>
  <si>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</si>
  <si>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</si>
  <si>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</si>
  <si>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</si>
  <si>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</si>
  <si>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</si>
  <si>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</si>
  <si>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</si>
  <si>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</si>
  <si>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</si>
  <si>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</si>
  <si>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</si>
  <si>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</si>
  <si>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</si>
  <si>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</si>
  <si>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</si>
  <si>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</si>
  <si>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</si>
  <si>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</si>
  <si>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</si>
  <si>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</si>
  <si>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</si>
  <si>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</si>
  <si>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</si>
  <si>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</si>
  <si>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</si>
  <si>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</si>
  <si>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</si>
  <si>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</si>
  <si>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</si>
  <si>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</si>
  <si>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</si>
  <si>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</si>
  <si>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</si>
  <si>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</si>
  <si>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</si>
  <si>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</si>
  <si>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</si>
  <si>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</si>
  <si>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</si>
  <si>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</si>
  <si>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</si>
  <si>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</si>
  <si>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</si>
  <si>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</si>
  <si>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</si>
  <si>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</si>
  <si>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</si>
  <si>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</si>
  <si>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</si>
  <si>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</si>
  <si>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</si>
  <si>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</si>
  <si>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</si>
  <si>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</si>
  <si>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</si>
  <si>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</si>
  <si>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</si>
  <si>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</si>
  <si>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</si>
  <si>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</si>
  <si>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</si>
  <si>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</si>
  <si>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</si>
  <si>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</si>
  <si>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</si>
  <si>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</si>
  <si>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</si>
  <si>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</si>
  <si>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</si>
  <si>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</si>
  <si>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</si>
  <si>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</si>
  <si>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</si>
  <si>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</si>
  <si>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</si>
  <si>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</si>
  <si>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</si>
  <si>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</si>
  <si>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</si>
  <si>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</si>
  <si>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</si>
  <si>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</si>
  <si>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</si>
  <si>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</si>
  <si>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</si>
  <si>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</si>
  <si>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</si>
  <si>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</si>
  <si>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</si>
  <si>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</si>
  <si>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</si>
  <si>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</si>
  <si>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</si>
  <si>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</si>
  <si>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</si>
  <si>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</si>
  <si>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</si>
  <si>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</si>
  <si>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</si>
  <si>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</si>
  <si>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</si>
  <si>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</si>
  <si>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</si>
  <si>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</si>
  <si>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</si>
  <si>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</si>
  <si>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</si>
  <si>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</si>
  <si>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</si>
  <si>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</si>
  <si>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</si>
  <si>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</si>
  <si>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</si>
  <si>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</si>
  <si>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</si>
  <si>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</si>
  <si>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</si>
  <si>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</si>
  <si>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</si>
  <si>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</si>
  <si>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</si>
  <si>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</si>
  <si>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</si>
  <si>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</si>
  <si>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</si>
  <si>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</si>
  <si>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</si>
  <si>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</si>
  <si>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</si>
  <si>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</si>
  <si>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</si>
  <si>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</si>
  <si>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</si>
  <si>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</si>
  <si>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</si>
  <si>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</si>
  <si>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</si>
  <si>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</si>
  <si>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</si>
  <si>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</si>
  <si>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</si>
  <si>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</si>
  <si>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</si>
  <si>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</si>
  <si>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</si>
  <si>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</si>
  <si>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</si>
  <si>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</si>
  <si>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</si>
  <si>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</si>
  <si>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</si>
  <si>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</si>
  <si>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</si>
  <si>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</si>
  <si>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</si>
  <si>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</si>
  <si>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</si>
  <si>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</si>
  <si>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</si>
  <si>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</si>
  <si>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</si>
  <si>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</si>
  <si>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</si>
  <si>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</si>
  <si>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</si>
  <si>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</si>
  <si>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</si>
  <si>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</si>
  <si>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</si>
  <si>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</si>
  <si>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</si>
  <si>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</si>
  <si>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</si>
  <si>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</si>
  <si>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</si>
  <si>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</si>
  <si>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</si>
  <si>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</si>
  <si>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</si>
  <si>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</si>
  <si>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</si>
  <si>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</si>
  <si>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</si>
  <si>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</si>
  <si>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</si>
  <si>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</si>
  <si>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</si>
  <si>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</si>
  <si>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</si>
  <si>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</si>
  <si>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</si>
  <si>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</si>
  <si>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</si>
  <si>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</si>
  <si>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</si>
  <si>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</si>
  <si>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</si>
  <si>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</si>
  <si>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</si>
  <si>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</si>
  <si>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</si>
  <si>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</si>
  <si>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</si>
  <si>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</si>
  <si>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</si>
  <si>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</si>
  <si>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</si>
  <si>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</si>
  <si>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</si>
  <si>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</si>
  <si>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</si>
  <si>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</si>
  <si>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</si>
  <si>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</si>
  <si>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</si>
  <si>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</si>
  <si>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</si>
  <si>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</si>
  <si>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</si>
  <si>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</si>
  <si>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</si>
  <si>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</si>
  <si>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</si>
  <si>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</si>
  <si>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</si>
  <si>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</si>
  <si>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</si>
  <si>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</si>
  <si>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</si>
  <si>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</si>
  <si>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</si>
  <si>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</si>
  <si>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</si>
  <si>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</si>
  <si>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</si>
  <si>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</si>
  <si>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</si>
  <si>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</si>
  <si>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</si>
  <si>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</si>
  <si>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</si>
  <si>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</si>
  <si>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</si>
  <si>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</si>
  <si>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</si>
  <si>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</si>
  <si>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</si>
  <si>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</si>
  <si>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</si>
  <si>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</si>
  <si>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</si>
  <si>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</si>
  <si>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</si>
  <si>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</si>
  <si>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</si>
  <si>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</si>
  <si>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</si>
  <si>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</si>
  <si>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</si>
  <si>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</si>
  <si>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</si>
  <si>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</si>
  <si>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</si>
  <si>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</si>
  <si>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</si>
  <si>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</si>
  <si>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</si>
  <si>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</si>
  <si>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</si>
  <si>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</si>
  <si>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</si>
  <si>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</si>
  <si>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</si>
  <si>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</si>
  <si>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</si>
  <si>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</si>
  <si>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</si>
  <si>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</si>
  <si>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</si>
  <si>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</si>
  <si>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</si>
  <si>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</si>
  <si>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</si>
  <si>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</si>
  <si>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</si>
  <si>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</si>
  <si>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</si>
  <si>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</si>
  <si>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</si>
  <si>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</si>
  <si>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</si>
  <si>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</si>
  <si>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</si>
  <si>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</si>
  <si>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</si>
  <si>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</si>
  <si>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</si>
  <si>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</si>
  <si>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</si>
  <si>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</si>
  <si>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</si>
  <si>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</si>
  <si>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</si>
  <si>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</si>
  <si>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</si>
  <si>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</si>
  <si>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</si>
  <si>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</si>
  <si>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</si>
  <si>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</si>
  <si>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</si>
  <si>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</si>
  <si>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</si>
  <si>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</si>
  <si>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</si>
  <si>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</si>
  <si>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</si>
  <si>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</si>
  <si>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</si>
  <si>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</si>
  <si>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</si>
  <si>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</si>
  <si>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</si>
  <si>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</si>
  <si>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</si>
  <si>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</si>
  <si>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</si>
  <si>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</si>
  <si>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</si>
  <si>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</si>
  <si>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</si>
  <si>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</si>
  <si>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</si>
  <si>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</si>
  <si>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</si>
  <si>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</si>
  <si>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</si>
  <si>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</si>
  <si>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</si>
  <si>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</si>
  <si>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</si>
  <si>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</si>
  <si>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</si>
  <si>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</si>
  <si>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</si>
  <si>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</si>
  <si>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</si>
  <si>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</si>
  <si>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</si>
  <si>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</si>
  <si>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</si>
  <si>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</si>
  <si>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</si>
  <si>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</si>
  <si>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</si>
  <si>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</si>
  <si>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</si>
  <si>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</si>
  <si>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</si>
  <si>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</si>
  <si>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</si>
  <si>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</si>
  <si>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</si>
  <si>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</si>
  <si>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</si>
  <si>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</si>
  <si>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</si>
  <si>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</si>
  <si>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</si>
  <si>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</si>
  <si>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</si>
  <si>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</si>
  <si>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</si>
  <si>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</si>
  <si>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</si>
  <si>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</si>
  <si>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</si>
  <si>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</si>
  <si>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</si>
  <si>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</si>
  <si>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</si>
  <si>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</si>
  <si>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</si>
  <si>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</si>
  <si>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</si>
  <si>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</si>
  <si>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</si>
  <si>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</si>
  <si>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</si>
  <si>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</si>
  <si>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</si>
  <si>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</si>
  <si>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</si>
  <si>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</si>
  <si>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</si>
  <si>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</si>
  <si>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</si>
  <si>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</si>
  <si>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</si>
  <si>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</si>
  <si>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</si>
  <si>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</si>
  <si>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</si>
  <si>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</si>
  <si>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</si>
  <si>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</si>
  <si>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</si>
  <si>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</si>
  <si>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</si>
  <si>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</si>
  <si>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</si>
  <si>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</si>
  <si>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</si>
  <si>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</si>
  <si>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</si>
  <si>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</si>
  <si>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</si>
  <si>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</si>
  <si>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</si>
  <si>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</si>
  <si>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</si>
  <si>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</si>
  <si>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</si>
  <si>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</si>
  <si>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</si>
  <si>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</si>
  <si>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</si>
  <si>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</si>
  <si>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</si>
  <si>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</si>
  <si>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</si>
  <si>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</si>
  <si>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</si>
  <si>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</si>
  <si>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</si>
  <si>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</si>
  <si>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</si>
  <si>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</si>
  <si>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</si>
  <si>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</si>
  <si>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</si>
  <si>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</si>
  <si>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</si>
  <si>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</si>
  <si>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</si>
  <si>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</si>
  <si>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</si>
  <si>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</si>
  <si>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</si>
  <si>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</si>
  <si>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</si>
  <si>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</si>
  <si>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</si>
  <si>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</si>
  <si>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</si>
  <si>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</si>
  <si>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</si>
  <si>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</si>
  <si>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</si>
  <si>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</si>
  <si>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</si>
  <si>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</si>
  <si>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</si>
  <si>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</si>
  <si>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</si>
  <si>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</si>
  <si>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</si>
  <si>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</si>
  <si>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</si>
  <si>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</si>
  <si>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</si>
  <si>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</si>
  <si>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</si>
  <si>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</si>
  <si>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</si>
  <si>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</si>
  <si>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</si>
  <si>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</si>
  <si>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</si>
  <si>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</si>
  <si>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</si>
  <si>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</si>
  <si>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</si>
  <si>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</si>
  <si>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</si>
  <si>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</si>
  <si>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</si>
  <si>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</si>
  <si>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</si>
  <si>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</si>
  <si>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</si>
  <si>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</si>
  <si>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</si>
  <si>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</si>
  <si>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</si>
  <si>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</si>
  <si>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</si>
  <si>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</si>
  <si>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</si>
  <si>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</si>
  <si>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</si>
  <si>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</si>
  <si>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</si>
  <si>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</si>
  <si>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</si>
  <si>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</si>
  <si>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</si>
  <si>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</si>
  <si>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</si>
  <si>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</si>
  <si>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</si>
  <si>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</si>
  <si>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</si>
  <si>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</si>
  <si>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</si>
  <si>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</si>
  <si>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</si>
  <si>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</si>
  <si>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</si>
  <si>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</si>
  <si>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</si>
  <si>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</si>
  <si>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</si>
  <si>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</si>
  <si>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</si>
  <si>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</si>
  <si>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</si>
  <si>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</si>
  <si>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</si>
  <si>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</si>
  <si>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</si>
  <si>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</si>
  <si>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</si>
  <si>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</si>
  <si>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</si>
  <si>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</si>
  <si>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</si>
  <si>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</si>
  <si>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</si>
  <si>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</si>
  <si>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</si>
  <si>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</si>
  <si>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</si>
  <si>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</si>
  <si>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</si>
  <si>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</si>
  <si>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</si>
  <si>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</si>
  <si>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</si>
  <si>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</si>
  <si>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</si>
  <si>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</si>
  <si>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</si>
  <si>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</si>
  <si>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</si>
  <si>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</si>
  <si>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</si>
  <si>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</si>
  <si>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</si>
  <si>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</si>
  <si>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</si>
  <si>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</si>
  <si>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</si>
  <si>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</si>
  <si>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</si>
  <si>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</si>
  <si>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</si>
  <si>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</si>
  <si>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</si>
  <si>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</si>
  <si>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</si>
  <si>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</si>
  <si>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</si>
  <si>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</si>
  <si>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</si>
  <si>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</si>
  <si>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</si>
  <si>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</si>
  <si>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</si>
  <si>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</si>
  <si>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</si>
  <si>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</si>
  <si>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</si>
  <si>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</si>
  <si>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</si>
  <si>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</si>
  <si>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</si>
  <si>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</si>
  <si>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</si>
  <si>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</si>
  <si>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</si>
  <si>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</si>
  <si>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</si>
  <si>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</si>
  <si>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</si>
  <si>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</si>
  <si>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</si>
  <si>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</si>
  <si>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</si>
  <si>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</si>
  <si>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</si>
  <si>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</si>
  <si>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</si>
  <si>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</si>
  <si>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</si>
  <si>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</si>
  <si>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</si>
  <si>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</si>
  <si>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</si>
  <si>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</si>
  <si>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</si>
  <si>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</si>
  <si>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</si>
  <si>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</si>
  <si>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</si>
  <si>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</si>
  <si>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</si>
  <si>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</si>
  <si>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</si>
  <si>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</si>
  <si>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</si>
  <si>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</si>
  <si>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</si>
  <si>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</si>
  <si>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</si>
  <si>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</si>
  <si>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</si>
  <si>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</si>
  <si>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</si>
  <si>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</si>
  <si>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</si>
  <si>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</si>
  <si>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</si>
  <si>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</si>
  <si>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</si>
  <si>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</si>
  <si>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</si>
  <si>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</si>
  <si>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</si>
  <si>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</si>
  <si>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</si>
  <si>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</si>
  <si>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</si>
  <si>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</si>
  <si>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</si>
  <si>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</si>
  <si>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</si>
  <si>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</si>
  <si>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</si>
  <si>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</si>
  <si>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</si>
  <si>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</si>
  <si>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</si>
  <si>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</si>
  <si>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</si>
  <si>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</si>
  <si>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</si>
  <si>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</si>
  <si>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</si>
  <si>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</si>
  <si>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</si>
  <si>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</si>
  <si>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</si>
  <si>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</si>
  <si>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</si>
  <si>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</si>
  <si>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</si>
  <si>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</si>
  <si>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</si>
  <si>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</si>
  <si>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</si>
  <si>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</si>
  <si>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</si>
  <si>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</si>
  <si>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</si>
  <si>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</si>
  <si>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</si>
  <si>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</si>
  <si>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</si>
  <si>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</si>
  <si>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</si>
  <si>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</si>
  <si>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</si>
  <si>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</si>
  <si>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</si>
  <si>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</si>
  <si>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</si>
  <si>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</si>
  <si>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</si>
  <si>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</si>
  <si>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</si>
  <si>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</si>
  <si>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</si>
  <si>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</si>
  <si>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</si>
  <si>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</si>
  <si>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</si>
  <si>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</si>
  <si>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</si>
  <si>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</si>
  <si>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</si>
  <si>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</si>
  <si>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</si>
  <si>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</si>
  <si>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</si>
  <si>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</si>
  <si>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</si>
  <si>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</si>
  <si>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</si>
  <si>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</si>
  <si>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</si>
  <si>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</si>
  <si>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</si>
  <si>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</si>
  <si>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</si>
  <si>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</si>
  <si>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</si>
  <si>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</si>
  <si>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</si>
  <si>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</si>
  <si>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</si>
  <si>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</si>
  <si>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</si>
  <si>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</si>
  <si>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</si>
  <si>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</si>
  <si>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</si>
  <si>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</si>
  <si>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</si>
  <si>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</si>
  <si>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</si>
  <si>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</si>
  <si>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</si>
  <si>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</si>
  <si>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</si>
  <si>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</si>
  <si>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</si>
  <si>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</si>
  <si>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</si>
  <si>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</si>
  <si>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</si>
  <si>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</si>
  <si>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</si>
  <si>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</si>
  <si>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</si>
  <si>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</si>
  <si>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</si>
  <si>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</si>
  <si>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</si>
  <si>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</si>
  <si>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</si>
  <si>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</si>
  <si>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</si>
  <si>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</si>
  <si>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</si>
  <si>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</si>
  <si>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</si>
  <si>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</si>
  <si>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</si>
  <si>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</si>
  <si>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</si>
  <si>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</si>
  <si>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</si>
  <si>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</si>
  <si>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</si>
  <si>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</si>
  <si>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</si>
  <si>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</si>
  <si>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</si>
  <si>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</si>
  <si>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</si>
  <si>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</si>
  <si>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</si>
  <si>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</si>
  <si>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</si>
  <si>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</si>
  <si>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</si>
  <si>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</si>
  <si>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</si>
  <si>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</si>
  <si>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</si>
  <si>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</si>
  <si>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</si>
  <si>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</si>
  <si>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</si>
  <si>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</si>
  <si>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</si>
  <si>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</si>
  <si>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</si>
  <si>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</si>
  <si>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</si>
  <si>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</si>
  <si>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</si>
  <si>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</si>
  <si>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</si>
  <si>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</si>
  <si>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</si>
  <si>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</si>
  <si>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</si>
  <si>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</si>
  <si>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</si>
  <si>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</si>
  <si>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</si>
  <si>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</si>
  <si>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</si>
  <si>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</si>
  <si>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</si>
  <si>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</si>
  <si>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</si>
  <si>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</si>
  <si>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</si>
  <si>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</si>
  <si>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</si>
  <si>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</si>
  <si>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</si>
  <si>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</si>
  <si>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</si>
  <si>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</si>
  <si>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</si>
  <si>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</si>
  <si>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</si>
  <si>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</si>
  <si>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</si>
  <si>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</si>
  <si>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</si>
  <si>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</si>
  <si>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</si>
  <si>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</si>
  <si>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</si>
  <si>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</si>
  <si>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</si>
  <si>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</si>
  <si>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</si>
  <si>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</si>
  <si>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</si>
  <si>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</si>
  <si>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</si>
  <si>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</si>
  <si>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</si>
  <si>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</si>
  <si>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</si>
  <si>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</si>
  <si>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</si>
  <si>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</si>
  <si>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</si>
  <si>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</si>
  <si>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</si>
  <si>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</si>
  <si>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</si>
  <si>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</si>
  <si>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</si>
  <si>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</si>
  <si>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</si>
  <si>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</si>
  <si>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</si>
  <si>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</si>
  <si>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</si>
  <si>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</si>
  <si>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</si>
  <si>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</si>
  <si>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</si>
  <si>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</si>
  <si>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</si>
  <si>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</si>
  <si>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</si>
  <si>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</si>
  <si>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</si>
  <si>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</si>
  <si>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</si>
  <si>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</si>
  <si>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</si>
  <si>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</si>
  <si>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</si>
  <si>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</si>
  <si>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</si>
  <si>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</si>
  <si>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</si>
  <si>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</si>
  <si>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</si>
  <si>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</si>
  <si>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</si>
  <si>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</si>
  <si>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</si>
  <si>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</si>
  <si>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</si>
  <si>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</si>
  <si>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</si>
  <si>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</si>
  <si>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</si>
  <si>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</si>
  <si>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</si>
  <si>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</si>
  <si>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</si>
  <si>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</si>
  <si>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</si>
  <si>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</si>
  <si>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</si>
  <si>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</si>
  <si>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</si>
  <si>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</si>
  <si>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</si>
  <si>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</si>
  <si>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</si>
  <si>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</si>
  <si>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</si>
  <si>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</si>
  <si>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</si>
  <si>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</si>
  <si>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</si>
  <si>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</si>
  <si>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</si>
  <si>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</si>
  <si>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</si>
  <si>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</si>
  <si>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</si>
  <si>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</si>
  <si>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</si>
  <si>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</si>
  <si>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</si>
  <si>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</si>
  <si>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</si>
  <si>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</si>
  <si>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</si>
  <si>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</si>
  <si>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</si>
  <si>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</si>
  <si>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</si>
  <si>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</si>
  <si>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</si>
  <si>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</si>
  <si>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</si>
  <si>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</si>
  <si>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</si>
  <si>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</si>
  <si>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</si>
  <si>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</si>
  <si>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</si>
  <si>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</si>
  <si>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</si>
  <si>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</si>
  <si>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</si>
  <si>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</si>
  <si>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</si>
  <si>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</si>
  <si>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</si>
  <si>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</si>
  <si>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</si>
  <si>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</si>
  <si>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</si>
  <si>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</si>
  <si>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</si>
  <si>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</si>
  <si>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</si>
  <si>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</si>
  <si>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</si>
  <si>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</si>
  <si>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</si>
  <si>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</si>
  <si>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</si>
  <si>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</si>
  <si>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</si>
  <si>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</si>
  <si>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</si>
  <si>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</si>
  <si>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</si>
  <si>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</si>
  <si>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</si>
  <si>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</si>
  <si>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</si>
  <si>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</si>
  <si>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</si>
  <si>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</si>
  <si>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</si>
  <si>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</si>
  <si>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</si>
  <si>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</si>
  <si>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</si>
  <si>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</si>
  <si>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</si>
  <si>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</si>
  <si>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</si>
  <si>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</si>
  <si>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</si>
  <si>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</si>
  <si>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</si>
  <si>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</si>
  <si>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</si>
  <si>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</si>
  <si>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</si>
  <si>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</si>
  <si>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</si>
  <si>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</si>
  <si>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</si>
  <si>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</si>
  <si>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</si>
  <si>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</si>
  <si>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</si>
  <si>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</si>
  <si>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</si>
  <si>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</si>
  <si>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</si>
  <si>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</si>
  <si>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</si>
  <si>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</si>
  <si>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</si>
  <si>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</si>
  <si>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</si>
  <si>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</si>
  <si>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</si>
  <si>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</si>
  <si>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</si>
  <si>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</si>
  <si>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</si>
  <si>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</si>
  <si>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</si>
  <si>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</si>
  <si>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</si>
  <si>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</si>
  <si>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</si>
  <si>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</si>
  <si>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</si>
  <si>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</si>
  <si>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</si>
  <si>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</si>
  <si>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</si>
  <si>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</si>
  <si>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</si>
  <si>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</si>
  <si>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</si>
  <si>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</si>
  <si>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</si>
  <si>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</si>
  <si>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</si>
  <si>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</si>
  <si>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</si>
  <si>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</si>
  <si>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</si>
  <si>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</si>
  <si>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</si>
  <si>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</si>
  <si>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</si>
  <si>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</si>
  <si>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</si>
  <si>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</si>
  <si>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</si>
  <si>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</si>
  <si>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</si>
  <si>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</si>
  <si>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</si>
  <si>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</si>
  <si>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</si>
  <si>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</si>
  <si>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</si>
  <si>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</si>
  <si>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</si>
  <si>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</si>
  <si>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</si>
  <si>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</si>
  <si>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</si>
  <si>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</si>
  <si>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</si>
  <si>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</si>
  <si>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</si>
  <si>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</si>
  <si>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</si>
  <si>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</si>
  <si>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</si>
  <si>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</si>
  <si>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</si>
  <si>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</si>
  <si>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</si>
  <si>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</si>
  <si>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</si>
  <si>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</si>
  <si>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</si>
  <si>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</si>
  <si>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</si>
  <si>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</si>
  <si>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</si>
  <si>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</si>
  <si>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</si>
  <si>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</si>
  <si>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</si>
  <si>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</si>
  <si>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</si>
  <si>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</si>
  <si>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</si>
  <si>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</si>
  <si>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</si>
  <si>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</si>
  <si>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</si>
  <si>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</si>
  <si>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</si>
  <si>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</si>
  <si>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</si>
  <si>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</si>
  <si>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</si>
  <si>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</si>
  <si>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</si>
  <si>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</si>
  <si>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</si>
  <si>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</si>
  <si>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</si>
  <si>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</si>
  <si>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</si>
  <si>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</si>
  <si>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</si>
  <si>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</si>
  <si>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</si>
  <si>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</si>
  <si>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</si>
  <si>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</si>
  <si>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</si>
  <si>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</si>
  <si>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</si>
  <si>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</si>
  <si>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</si>
  <si>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</si>
  <si>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</si>
  <si>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</si>
  <si>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</si>
  <si>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</si>
  <si>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</si>
  <si>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</si>
  <si>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</si>
  <si>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</si>
  <si>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</si>
  <si>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</si>
  <si>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</si>
  <si>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</si>
  <si>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</si>
  <si>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</si>
  <si>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</si>
  <si>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</si>
  <si>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</si>
  <si>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</si>
  <si>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</si>
  <si>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</si>
  <si>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</si>
  <si>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</si>
  <si>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</si>
  <si>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</si>
  <si>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</si>
  <si>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</si>
  <si>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</si>
  <si>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</si>
  <si>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</si>
  <si>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</si>
  <si>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</si>
  <si>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</si>
  <si>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</si>
  <si>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</si>
  <si>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</si>
  <si>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</si>
  <si>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</si>
  <si>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</si>
  <si>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</si>
  <si>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</si>
  <si>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</si>
  <si>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</si>
  <si>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</si>
  <si>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</si>
  <si>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</si>
  <si>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</si>
  <si>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</si>
  <si>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</si>
  <si>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</si>
  <si>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</si>
  <si>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</si>
  <si>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</si>
  <si>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</si>
  <si>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</si>
  <si>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</si>
  <si>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</si>
  <si>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</si>
  <si>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</si>
  <si>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</si>
  <si>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</si>
  <si>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</si>
  <si>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</si>
  <si>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</si>
  <si>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</si>
  <si>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</si>
  <si>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</si>
  <si>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</si>
  <si>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</si>
  <si>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</si>
  <si>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</si>
  <si>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</si>
  <si>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</si>
  <si>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</si>
  <si>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</si>
  <si>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</si>
  <si>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</si>
  <si>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</si>
  <si>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</si>
  <si>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</si>
  <si>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</si>
  <si>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</si>
  <si>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</si>
  <si>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</si>
  <si>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</si>
  <si>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</si>
  <si>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</si>
  <si>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</si>
  <si>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</si>
  <si>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</si>
  <si>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</si>
  <si>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</si>
  <si>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</si>
  <si>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</si>
  <si>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</si>
  <si>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</si>
  <si>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</si>
  <si>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</si>
  <si>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</si>
  <si>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</si>
  <si>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</si>
  <si>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</si>
  <si>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</si>
  <si>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</si>
  <si>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</si>
  <si>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</si>
  <si>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</si>
  <si>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</si>
  <si>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</si>
  <si>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</si>
  <si>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</si>
  <si>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</si>
  <si>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</si>
  <si>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</si>
  <si>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</si>
  <si>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</si>
  <si>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</si>
  <si>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</si>
  <si>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</si>
  <si>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</si>
  <si>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</si>
  <si>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</si>
  <si>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</si>
  <si>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</si>
  <si>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</si>
  <si>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</si>
  <si>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</si>
  <si>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</si>
  <si>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</si>
  <si>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</si>
  <si>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</si>
  <si>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</si>
  <si>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</si>
  <si>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</si>
  <si>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</si>
  <si>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</si>
  <si>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</si>
  <si>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</si>
  <si>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</si>
  <si>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</si>
  <si>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</si>
  <si>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</si>
  <si>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</si>
  <si>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</si>
  <si>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</si>
  <si>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</si>
  <si>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</si>
  <si>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</si>
  <si>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</si>
  <si>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</si>
  <si>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</si>
  <si>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</si>
  <si>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</si>
  <si>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</si>
  <si>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</si>
  <si>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</si>
  <si>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</si>
  <si>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</si>
  <si>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</si>
  <si>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</si>
  <si>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</si>
  <si>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</si>
  <si>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</si>
  <si>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</si>
  <si>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</si>
  <si>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</si>
  <si>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</si>
  <si>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</si>
  <si>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</si>
  <si>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</si>
  <si>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</si>
  <si>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</si>
  <si>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</si>
  <si>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</si>
  <si>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</si>
  <si>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</si>
  <si>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</si>
  <si>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</si>
  <si>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</si>
  <si>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</si>
  <si>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</si>
  <si>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</si>
  <si>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</si>
  <si>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</si>
  <si>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</si>
  <si>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</si>
  <si>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</si>
  <si>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</si>
  <si>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</si>
  <si>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</si>
  <si>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</si>
  <si>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</si>
  <si>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</si>
  <si>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</si>
  <si>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</si>
  <si>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</si>
  <si>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</si>
  <si>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</si>
  <si>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</si>
  <si>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</si>
  <si>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</si>
  <si>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</si>
  <si>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</si>
  <si>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</si>
  <si>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</si>
  <si>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</si>
  <si>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</si>
  <si>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</si>
  <si>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</si>
  <si>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</si>
  <si>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</si>
  <si>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</si>
  <si>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</si>
  <si>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</si>
  <si>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</si>
  <si>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</si>
  <si>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</si>
  <si>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</si>
  <si>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</si>
  <si>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</si>
  <si>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</si>
  <si>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</si>
  <si>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</si>
  <si>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</si>
  <si>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</si>
  <si>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</si>
  <si>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</si>
  <si>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</si>
  <si>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</si>
  <si>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</si>
  <si>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</si>
  <si>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</si>
  <si>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</si>
  <si>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</si>
  <si>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</si>
  <si>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</si>
  <si>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</si>
  <si>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</si>
  <si>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</si>
  <si>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</si>
  <si>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</si>
  <si>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</si>
  <si>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</si>
  <si>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</si>
  <si>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</si>
  <si>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</si>
  <si>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</si>
  <si>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</si>
  <si>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</si>
  <si>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</si>
  <si>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</si>
  <si>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</si>
  <si>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</si>
  <si>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</si>
  <si>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</si>
  <si>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</si>
  <si>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</si>
  <si>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</si>
  <si>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</si>
  <si>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</si>
  <si>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</si>
  <si>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</si>
  <si>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</si>
  <si>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</si>
  <si>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</si>
  <si>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</si>
  <si>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</si>
  <si>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</si>
  <si>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</si>
  <si>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</si>
  <si>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</si>
  <si>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</si>
  <si>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</si>
  <si>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</si>
  <si>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</si>
  <si>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</si>
  <si>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</si>
  <si>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</si>
  <si>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</si>
  <si>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</si>
  <si>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</si>
  <si>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</si>
  <si>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</si>
  <si>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</si>
  <si>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</si>
  <si>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</si>
  <si>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</si>
  <si>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</si>
  <si>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</si>
  <si>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</si>
  <si>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</si>
  <si>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</si>
  <si>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</si>
  <si>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</si>
  <si>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</si>
  <si>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</si>
  <si>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</si>
  <si>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</si>
  <si>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</si>
  <si>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</si>
  <si>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</si>
  <si>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</si>
  <si>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</si>
  <si>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</si>
  <si>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</si>
  <si>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</si>
  <si>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</si>
  <si>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</si>
  <si>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</si>
  <si>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</si>
  <si>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</si>
  <si>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</si>
  <si>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</si>
  <si>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</si>
  <si>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</si>
  <si>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</si>
  <si>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</si>
  <si>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</si>
  <si>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</si>
  <si>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</si>
  <si>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</si>
  <si>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</si>
  <si>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</si>
  <si>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</si>
  <si>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</si>
  <si>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</si>
  <si>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</si>
  <si>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</si>
  <si>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</si>
  <si>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</si>
  <si>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</si>
  <si>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</si>
  <si>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</si>
  <si>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</si>
  <si>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</si>
  <si>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</si>
  <si>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</si>
  <si>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</si>
  <si>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</si>
  <si>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</si>
  <si>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</si>
  <si>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</si>
  <si>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</si>
  <si>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</si>
  <si>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</si>
  <si>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</si>
  <si>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</si>
  <si>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</si>
  <si>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</si>
  <si>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</si>
  <si>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</si>
  <si>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</si>
  <si>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</si>
  <si>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</si>
  <si>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</si>
  <si>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</si>
  <si>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</si>
  <si>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</si>
  <si>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</si>
  <si>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</si>
  <si>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</si>
  <si>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</si>
  <si>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</si>
  <si>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</si>
  <si>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</si>
  <si>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</si>
  <si>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</si>
  <si>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</si>
  <si>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</si>
  <si>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</si>
  <si>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</si>
  <si>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</si>
  <si>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</si>
  <si>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</si>
  <si>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</si>
  <si>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</si>
  <si>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</si>
  <si>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</si>
  <si>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</si>
  <si>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</si>
  <si>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</si>
  <si>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</si>
  <si>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</si>
  <si>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</si>
  <si>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</si>
  <si>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</si>
  <si>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</si>
  <si>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</si>
  <si>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</si>
  <si>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</si>
  <si>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</si>
  <si>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</si>
  <si>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</si>
  <si>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</si>
  <si>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</si>
  <si>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</si>
  <si>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</si>
  <si>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</si>
  <si>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</si>
  <si>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</si>
  <si>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</si>
  <si>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</si>
  <si>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</si>
  <si>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</si>
  <si>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</si>
  <si>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</si>
  <si>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</si>
  <si>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</si>
  <si>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</si>
  <si>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</si>
  <si>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</si>
  <si>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</si>
  <si>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</si>
  <si>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</si>
  <si>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</si>
  <si>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</si>
  <si>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</si>
  <si>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</si>
  <si>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</si>
  <si>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</si>
  <si>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</si>
  <si>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</si>
  <si>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</si>
  <si>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</si>
  <si>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</si>
  <si>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</si>
  <si>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</si>
  <si>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</si>
  <si>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</si>
  <si>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</si>
  <si>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</si>
  <si>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</si>
  <si>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</si>
  <si>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</si>
  <si>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</si>
  <si>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</si>
  <si>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</si>
  <si>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</si>
  <si>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</si>
  <si>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</si>
  <si>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</si>
  <si>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</si>
  <si>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</si>
  <si>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</si>
  <si>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</si>
  <si>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</si>
  <si>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</si>
  <si>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</si>
  <si>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</si>
  <si>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</si>
  <si>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</si>
  <si>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</si>
  <si>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</si>
  <si>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</si>
  <si>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</si>
  <si>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</si>
  <si>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</si>
  <si>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</si>
  <si>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</si>
  <si>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</si>
  <si>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</si>
  <si>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</si>
  <si>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</si>
  <si>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</si>
  <si>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</si>
  <si>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</si>
  <si>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</si>
  <si>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</si>
  <si>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</si>
  <si>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</si>
  <si>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</si>
  <si>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</si>
  <si>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</si>
  <si>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</si>
  <si>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</si>
  <si>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</si>
  <si>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</si>
  <si>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</si>
  <si>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</si>
  <si>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</si>
  <si>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</si>
  <si>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</si>
  <si>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</si>
  <si>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</si>
  <si>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</si>
  <si>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</si>
  <si>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</si>
  <si>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</si>
  <si>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</si>
  <si>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</si>
  <si>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</si>
  <si>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</si>
  <si>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</si>
  <si>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</si>
  <si>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</si>
  <si>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</si>
  <si>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</si>
  <si>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</si>
  <si>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</si>
  <si>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</si>
  <si>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</si>
  <si>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</si>
  <si>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</si>
  <si>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</si>
  <si>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</si>
  <si>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</si>
  <si>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</si>
  <si>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</si>
  <si>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</si>
  <si>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</si>
  <si>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</si>
  <si>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</si>
  <si>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</si>
  <si>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</si>
  <si>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</si>
  <si>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</si>
  <si>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</si>
  <si>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</si>
  <si>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</si>
  <si>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</si>
  <si>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</si>
  <si>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</si>
  <si>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</si>
  <si>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</si>
  <si>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</si>
  <si>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</si>
  <si>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</si>
  <si>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</si>
  <si>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</si>
  <si>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</si>
  <si>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</si>
  <si>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</si>
  <si>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</si>
  <si>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</si>
  <si>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</si>
  <si>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</si>
  <si>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</si>
  <si>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</si>
  <si>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</si>
  <si>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</si>
  <si>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</si>
  <si>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</si>
  <si>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</si>
  <si>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</si>
  <si>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</si>
  <si>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</si>
  <si>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</si>
  <si>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</si>
  <si>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</si>
  <si>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</si>
  <si>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</si>
  <si>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</si>
  <si>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</si>
  <si>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</si>
  <si>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</si>
  <si>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</si>
  <si>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</si>
  <si>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</si>
  <si>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</si>
  <si>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</si>
  <si>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</si>
  <si>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</si>
  <si>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</si>
  <si>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</si>
  <si>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</si>
  <si>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</si>
  <si>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</si>
  <si>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</si>
  <si>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</si>
  <si>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</si>
  <si>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</si>
  <si>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</si>
  <si>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</si>
  <si>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</si>
  <si>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</si>
  <si>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</si>
  <si>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</si>
  <si>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</si>
  <si>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</si>
  <si>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</si>
  <si>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</si>
  <si>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</si>
  <si>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</si>
  <si>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</si>
  <si>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</si>
  <si>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</si>
  <si>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</si>
  <si>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</si>
  <si>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</si>
  <si>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</si>
  <si>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</si>
  <si>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</si>
  <si>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</si>
  <si>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</si>
  <si>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</si>
  <si>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</si>
  <si>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</si>
  <si>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</si>
  <si>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</si>
  <si>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</si>
  <si>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</si>
  <si>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</si>
  <si>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</si>
  <si>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</si>
  <si>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</si>
  <si>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</si>
  <si>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</si>
  <si>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</si>
  <si>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</si>
  <si>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</si>
  <si>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</si>
  <si>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</si>
  <si>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</si>
  <si>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</si>
  <si>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</si>
  <si>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</si>
  <si>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</si>
  <si>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</si>
  <si>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</si>
  <si>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</si>
  <si>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</si>
  <si>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</si>
  <si>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</si>
  <si>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</si>
  <si>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</si>
  <si>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</si>
  <si>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</si>
  <si>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</si>
  <si>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</si>
  <si>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</si>
  <si>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</si>
  <si>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</si>
  <si>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</si>
  <si>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</si>
  <si>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</si>
  <si>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</si>
  <si>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</si>
  <si>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</si>
  <si>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</si>
  <si>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</si>
  <si>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</si>
  <si>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</si>
  <si>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</si>
  <si>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</si>
  <si>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</si>
  <si>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</si>
  <si>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</si>
  <si>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</si>
  <si>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</si>
  <si>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</si>
  <si>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</si>
  <si>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</si>
  <si>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</si>
  <si>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</si>
  <si>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</si>
  <si>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</si>
  <si>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</si>
  <si>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</si>
  <si>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</si>
  <si>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</si>
  <si>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</si>
  <si>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</si>
  <si>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</si>
  <si>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</si>
  <si>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</si>
  <si>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</si>
  <si>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</si>
  <si>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</si>
  <si>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</si>
  <si>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</si>
  <si>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</si>
  <si>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</si>
  <si>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</si>
  <si>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</si>
  <si>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</si>
  <si>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</si>
  <si>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</si>
  <si>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</si>
  <si>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</si>
  <si>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</si>
  <si>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</si>
  <si>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</si>
  <si>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</si>
  <si>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</si>
  <si>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</si>
  <si>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</si>
  <si>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</si>
  <si>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</si>
  <si>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</si>
  <si>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</si>
  <si>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</si>
  <si>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</si>
  <si>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</si>
  <si>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</si>
  <si>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</si>
  <si>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</si>
  <si>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</si>
  <si>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</si>
  <si>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</si>
  <si>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</si>
  <si>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</si>
  <si>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</si>
  <si>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</si>
  <si>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</si>
  <si>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</si>
  <si>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</si>
  <si>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</si>
  <si>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</si>
  <si>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</si>
  <si>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</si>
  <si>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</si>
  <si>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</si>
  <si>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</si>
  <si>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</si>
  <si>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</si>
  <si>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</si>
  <si>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</si>
  <si>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</si>
  <si>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</si>
  <si>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</si>
  <si>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</si>
  <si>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</si>
  <si>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</si>
  <si>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</si>
  <si>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</si>
  <si>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</si>
  <si>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</si>
  <si>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</si>
  <si>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</si>
  <si>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</si>
  <si>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</si>
  <si>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</si>
  <si>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</si>
  <si>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</si>
  <si>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</si>
  <si>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</si>
  <si>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</si>
  <si>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</si>
  <si>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</si>
  <si>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</si>
  <si>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</si>
  <si>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</si>
  <si>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</si>
  <si>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</si>
  <si>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</si>
  <si>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</si>
  <si>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</si>
  <si>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</si>
  <si>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</si>
  <si>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</si>
  <si>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</si>
  <si>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</si>
  <si>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</si>
  <si>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</si>
  <si>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</si>
  <si>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</si>
  <si>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</si>
  <si>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</si>
  <si>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</si>
  <si>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</si>
  <si>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</si>
  <si>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</si>
  <si>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</si>
  <si>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</si>
  <si>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</si>
  <si>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</si>
  <si>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</si>
  <si>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</si>
  <si>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</si>
  <si>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</si>
  <si>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</si>
  <si>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</si>
  <si>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</si>
  <si>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</si>
  <si>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</si>
  <si>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</si>
  <si>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</si>
  <si>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</si>
  <si>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</si>
  <si>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</si>
  <si>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</si>
  <si>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</si>
  <si>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</si>
  <si>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</si>
  <si>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</si>
  <si>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</si>
  <si>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</si>
  <si>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</si>
  <si>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</si>
  <si>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</si>
  <si>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</si>
  <si>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</si>
  <si>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</si>
  <si>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</si>
  <si>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</si>
  <si>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</si>
  <si>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</si>
  <si>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</si>
  <si>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</si>
  <si>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</si>
  <si>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</si>
  <si>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</si>
  <si>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</si>
  <si>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</si>
  <si>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</si>
  <si>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</si>
  <si>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</si>
  <si>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</si>
  <si>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</si>
  <si>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</si>
  <si>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</si>
  <si>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</si>
  <si>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</si>
  <si>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</si>
  <si>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</si>
  <si>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</si>
  <si>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</si>
  <si>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</si>
  <si>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</si>
  <si>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</si>
  <si>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</si>
  <si>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</si>
  <si>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</si>
  <si>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</si>
  <si>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</si>
  <si>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</si>
  <si>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</si>
  <si>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</si>
  <si>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</si>
  <si>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</si>
  <si>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</si>
  <si>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</si>
  <si>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</si>
  <si>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</si>
  <si>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</si>
  <si>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</si>
  <si>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</si>
  <si>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</si>
  <si>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</si>
  <si>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</si>
  <si>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</si>
  <si>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</si>
  <si>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</si>
  <si>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</si>
  <si>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</si>
  <si>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</si>
  <si>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</si>
  <si>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</si>
  <si>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</si>
  <si>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</si>
  <si>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</si>
  <si>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</si>
  <si>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</si>
  <si>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</si>
  <si>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</si>
  <si>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</si>
  <si>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</si>
  <si>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</si>
  <si>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</si>
  <si>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</si>
  <si>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</si>
  <si>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</si>
  <si>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</si>
  <si>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</si>
  <si>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</si>
  <si>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</si>
  <si>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</si>
  <si>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</si>
  <si>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</si>
  <si>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</si>
  <si>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</si>
  <si>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</si>
  <si>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</si>
  <si>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</si>
  <si>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</si>
  <si>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</si>
  <si>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</si>
  <si>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</si>
  <si>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</si>
  <si>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</si>
  <si>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</si>
  <si>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</si>
  <si>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</si>
  <si>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</si>
  <si>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</si>
  <si>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</si>
  <si>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</si>
  <si>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</si>
  <si>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</si>
  <si>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</si>
  <si>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</si>
  <si>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</si>
  <si>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</si>
  <si>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</si>
  <si>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</si>
  <si>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</si>
  <si>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</si>
  <si>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</si>
  <si>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</si>
  <si>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</si>
  <si>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</si>
  <si>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</si>
  <si>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</si>
  <si>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</si>
  <si>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</si>
  <si>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</si>
  <si>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</si>
  <si>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</si>
  <si>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</si>
  <si>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</si>
  <si>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</si>
  <si>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</si>
  <si>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</si>
  <si>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</si>
  <si>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</si>
  <si>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</si>
  <si>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</si>
  <si>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</si>
  <si>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</si>
  <si>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</si>
  <si>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</si>
  <si>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</si>
  <si>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</si>
  <si>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</si>
  <si>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</si>
  <si>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</si>
  <si>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</si>
  <si>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</si>
  <si>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</si>
  <si>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</si>
  <si>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</si>
  <si>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</si>
  <si>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</si>
  <si>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</si>
  <si>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</si>
  <si>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</si>
  <si>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</si>
  <si>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</si>
  <si>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</si>
  <si>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</si>
  <si>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</si>
  <si>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</si>
  <si>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</si>
  <si>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</si>
  <si>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</si>
  <si>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</si>
  <si>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</si>
  <si>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</si>
  <si>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</si>
  <si>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</si>
  <si>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</si>
  <si>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</si>
  <si>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</si>
  <si>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</si>
  <si>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</si>
  <si>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</si>
  <si>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</si>
  <si>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</si>
  <si>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</si>
  <si>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</si>
  <si>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</si>
  <si>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</si>
  <si>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</si>
  <si>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</si>
  <si>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</si>
  <si>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</si>
  <si>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</si>
  <si>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</si>
  <si>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</si>
  <si>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</si>
  <si>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</si>
  <si>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</si>
  <si>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</si>
  <si>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</si>
  <si>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</si>
  <si>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</si>
  <si>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</si>
  <si>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</si>
  <si>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</si>
  <si>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</si>
  <si>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</si>
  <si>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</si>
  <si>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</si>
  <si>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</si>
  <si>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</si>
  <si>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</si>
  <si>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</si>
  <si>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</si>
  <si>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</si>
  <si>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</si>
  <si>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</si>
  <si>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</si>
  <si>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</si>
  <si>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</si>
  <si>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</si>
  <si>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</si>
  <si>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</si>
  <si>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</si>
  <si>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</si>
  <si>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</si>
  <si>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</si>
  <si>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</si>
  <si>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</si>
  <si>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</si>
  <si>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</si>
  <si>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</si>
  <si>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</si>
  <si>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</si>
  <si>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</si>
  <si>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</si>
  <si>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</si>
  <si>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</si>
  <si>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</si>
  <si>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</si>
  <si>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</si>
  <si>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</si>
  <si>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</si>
  <si>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</si>
  <si>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</si>
  <si>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</si>
  <si>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</si>
  <si>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</si>
  <si>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</si>
  <si>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</si>
  <si>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</si>
  <si>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</si>
  <si>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</si>
  <si>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</si>
  <si>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</si>
  <si>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</si>
  <si>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</si>
  <si>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</si>
  <si>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</si>
  <si>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</si>
  <si>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</si>
  <si>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</si>
  <si>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</si>
  <si>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</si>
  <si>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</si>
  <si>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</si>
  <si>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</si>
  <si>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</si>
  <si>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</si>
  <si>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</si>
  <si>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</si>
  <si>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</si>
  <si>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</si>
  <si>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</si>
  <si>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</si>
  <si>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</si>
  <si>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</si>
  <si>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</si>
  <si>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</si>
  <si>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</si>
  <si>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</si>
  <si>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</si>
  <si>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</si>
  <si>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</si>
  <si>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</si>
  <si>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</si>
  <si>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</si>
  <si>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</si>
  <si>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</si>
  <si>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</si>
  <si>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</si>
  <si>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</si>
  <si>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</si>
  <si>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</si>
  <si>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</si>
  <si>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</si>
  <si>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</si>
  <si>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</si>
  <si>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</si>
  <si>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</si>
  <si>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</si>
  <si>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</si>
  <si>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</si>
  <si>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</si>
  <si>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</si>
  <si>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</si>
  <si>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</si>
  <si>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</si>
  <si>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</si>
  <si>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</si>
  <si>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</si>
  <si>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</si>
  <si>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</si>
  <si>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</si>
  <si>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</si>
  <si>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</si>
  <si>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</si>
  <si>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</si>
  <si>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</si>
  <si>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</si>
  <si>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</si>
  <si>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</si>
  <si>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</si>
  <si>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</si>
  <si>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</si>
  <si>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</si>
  <si>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</si>
  <si>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</si>
  <si>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</si>
  <si>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</si>
  <si>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</si>
  <si>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</si>
  <si>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</si>
  <si>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</si>
  <si>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</si>
  <si>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</si>
  <si>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</si>
  <si>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</si>
  <si>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</si>
  <si>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</si>
  <si>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</si>
  <si>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</si>
  <si>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</si>
  <si>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</si>
  <si>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</si>
  <si>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</si>
  <si>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</si>
  <si>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</si>
  <si>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</si>
  <si>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</si>
  <si>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</si>
  <si>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</si>
  <si>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</si>
  <si>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</si>
  <si>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</si>
  <si>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</si>
  <si>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</si>
  <si>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</si>
  <si>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</si>
  <si>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</si>
  <si>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</si>
  <si>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</si>
  <si>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</si>
  <si>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</si>
  <si>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</si>
  <si>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</si>
  <si>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</si>
  <si>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</si>
  <si>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</si>
  <si>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</si>
  <si>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</si>
  <si>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</si>
  <si>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</si>
  <si>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</si>
  <si>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</si>
  <si>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</si>
  <si>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</si>
  <si>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</si>
  <si>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</si>
  <si>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</si>
  <si>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</si>
  <si>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</si>
  <si>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</si>
  <si>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</si>
  <si>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</si>
  <si>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</si>
  <si>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</si>
  <si>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</si>
  <si>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</si>
  <si>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</si>
  <si>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</si>
  <si>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</si>
  <si>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</si>
  <si>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</si>
  <si>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</si>
  <si>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</si>
  <si>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</si>
  <si>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</si>
  <si>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</si>
  <si>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</si>
  <si>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</si>
  <si>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</si>
  <si>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</si>
  <si>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</si>
  <si>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</si>
  <si>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</si>
  <si>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</si>
  <si>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</si>
  <si>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</si>
  <si>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</si>
  <si>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</si>
  <si>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</si>
  <si>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</si>
  <si>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</si>
  <si>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</si>
  <si>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</si>
  <si>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</si>
  <si>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</si>
  <si>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</si>
  <si>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</si>
  <si>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</si>
  <si>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</si>
  <si>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</si>
  <si>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</si>
  <si>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</si>
  <si>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</si>
  <si>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</si>
  <si>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</si>
  <si>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</si>
  <si>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</si>
  <si>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</si>
  <si>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</si>
  <si>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</si>
  <si>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</si>
  <si>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</si>
  <si>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</si>
  <si>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</si>
  <si>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</si>
  <si>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</si>
  <si>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</si>
  <si>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</si>
  <si>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</si>
  <si>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</si>
  <si>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</si>
  <si>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</si>
  <si>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</si>
  <si>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</si>
  <si>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</si>
  <si>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</si>
  <si>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</si>
  <si>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</si>
  <si>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</si>
  <si>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</si>
  <si>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</si>
  <si>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</si>
  <si>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</si>
  <si>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</si>
  <si>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</si>
  <si>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</si>
  <si>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</si>
  <si>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</si>
  <si>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</si>
  <si>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</si>
  <si>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</si>
  <si>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</si>
  <si>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</si>
  <si>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</si>
  <si>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</si>
  <si>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</si>
  <si>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</si>
  <si>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</si>
  <si>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</si>
  <si>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</si>
  <si>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</si>
  <si>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</si>
  <si>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</si>
  <si>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</si>
  <si>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</si>
  <si>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</si>
  <si>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</si>
  <si>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</si>
  <si>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</si>
  <si>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</si>
  <si>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</si>
  <si>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</si>
  <si>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</si>
  <si>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</si>
  <si>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</si>
  <si>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</si>
  <si>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</si>
  <si>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</si>
  <si>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</si>
  <si>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</si>
  <si>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</si>
  <si>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</si>
  <si>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</si>
  <si>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</si>
  <si>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</si>
  <si>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</si>
  <si>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</si>
  <si>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</si>
  <si>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</si>
  <si>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</si>
  <si>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</si>
  <si>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</si>
  <si>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</si>
  <si>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</si>
  <si>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</si>
  <si>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</si>
  <si>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</si>
  <si>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</si>
  <si>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</si>
  <si>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</si>
  <si>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</si>
  <si>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</si>
  <si>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</si>
  <si>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</si>
  <si>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</si>
  <si>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</si>
  <si>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</si>
  <si>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</si>
  <si>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</si>
  <si>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</si>
  <si>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</si>
  <si>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</si>
  <si>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</si>
  <si>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</si>
  <si>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</si>
  <si>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</si>
  <si>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</si>
  <si>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</si>
  <si>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</si>
  <si>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</si>
  <si>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</si>
  <si>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</si>
  <si>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</si>
  <si>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</si>
  <si>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</si>
  <si>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</si>
  <si>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</si>
  <si>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</si>
  <si>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</si>
  <si>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</si>
  <si>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</si>
  <si>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</si>
  <si>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</si>
  <si>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</si>
  <si>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</si>
  <si>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</si>
  <si>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</si>
  <si>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</si>
  <si>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</si>
  <si>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</si>
  <si>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</si>
  <si>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</si>
  <si>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</si>
  <si>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</si>
  <si>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</si>
  <si>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</si>
  <si>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</si>
  <si>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</si>
  <si>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</si>
  <si>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</si>
  <si>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</si>
  <si>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</si>
  <si>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</si>
  <si>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</si>
  <si>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</si>
  <si>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</si>
  <si>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</si>
  <si>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</si>
  <si>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</si>
  <si>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</si>
  <si>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</si>
  <si>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</si>
  <si>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</si>
  <si>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</si>
  <si>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</si>
  <si>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</si>
  <si>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</si>
  <si>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</si>
  <si>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</si>
  <si>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</si>
  <si>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</si>
  <si>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</si>
  <si>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</si>
  <si>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</si>
  <si>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</si>
  <si>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</si>
  <si>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</si>
  <si>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</si>
  <si>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</si>
  <si>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</si>
  <si>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</si>
  <si>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</si>
  <si>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</si>
  <si>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</si>
  <si>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</si>
  <si>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</si>
  <si>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</si>
  <si>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</si>
  <si>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</si>
  <si>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</si>
  <si>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</si>
  <si>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</si>
  <si>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</si>
  <si>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</si>
  <si>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</si>
  <si>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</si>
  <si>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</si>
  <si>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</si>
  <si>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</si>
  <si>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</si>
  <si>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</si>
  <si>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</si>
  <si>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</si>
  <si>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</si>
  <si>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</si>
  <si>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</si>
  <si>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</si>
  <si>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</si>
  <si>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</si>
  <si>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</si>
  <si>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</si>
  <si>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</si>
  <si>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</si>
  <si>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</si>
  <si>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</si>
  <si>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</si>
  <si>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</si>
  <si>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</si>
  <si>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</si>
  <si>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</si>
  <si>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</si>
  <si>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</si>
  <si>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</si>
  <si>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</si>
  <si>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</si>
  <si>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</si>
  <si>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</si>
  <si>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</si>
  <si>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</si>
  <si>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</si>
  <si>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</si>
  <si>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</si>
  <si>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</si>
  <si>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</si>
  <si>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</si>
  <si>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</si>
  <si>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</si>
  <si>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</si>
  <si>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</si>
  <si>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</si>
  <si>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</si>
  <si>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</si>
  <si>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</si>
  <si>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</si>
  <si>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</si>
  <si>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</si>
  <si>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</si>
  <si>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</si>
  <si>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</si>
  <si>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</si>
  <si>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</si>
  <si>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</si>
  <si>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</si>
  <si>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</si>
  <si>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</si>
  <si>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</si>
  <si>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</si>
  <si>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</si>
  <si>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</si>
  <si>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</si>
  <si>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</si>
  <si>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</si>
  <si>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</si>
  <si>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</si>
  <si>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</si>
  <si>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</si>
  <si>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</si>
  <si>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</si>
  <si>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</si>
  <si>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</si>
  <si>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</si>
  <si>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</si>
  <si>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</si>
  <si>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</si>
  <si>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</si>
  <si>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</si>
  <si>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</si>
  <si>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</si>
  <si>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</si>
  <si>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</si>
  <si>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</si>
  <si>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</si>
  <si>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</si>
  <si>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</si>
  <si>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</si>
  <si>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</si>
  <si>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</si>
  <si>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</si>
  <si>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</si>
  <si>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</si>
  <si>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</si>
  <si>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</si>
  <si>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</si>
  <si>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</si>
  <si>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</si>
  <si>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</si>
  <si>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</si>
  <si>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</si>
  <si>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</si>
  <si>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</si>
  <si>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</si>
  <si>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</si>
  <si>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</si>
  <si>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</si>
  <si>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</si>
  <si>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</si>
  <si>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</si>
  <si>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</si>
  <si>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</si>
  <si>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</si>
  <si>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</si>
  <si>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</si>
  <si>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</si>
  <si>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</si>
  <si>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</si>
  <si>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</si>
  <si>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</si>
  <si>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</si>
  <si>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</si>
  <si>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</si>
  <si>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</si>
  <si>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</si>
  <si>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</si>
  <si>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</si>
  <si>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</si>
  <si>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</si>
  <si>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</si>
  <si>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</si>
  <si>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</si>
  <si>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</si>
  <si>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</si>
  <si>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</si>
  <si>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</si>
  <si>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</si>
  <si>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</si>
  <si>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</si>
  <si>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</si>
  <si>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</si>
  <si>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</si>
  <si>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</si>
  <si>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</si>
  <si>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</si>
  <si>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</si>
  <si>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</si>
  <si>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</si>
  <si>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</si>
  <si>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</si>
  <si>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</si>
  <si>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</si>
  <si>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</si>
  <si>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</si>
  <si>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</si>
  <si>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</si>
  <si>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</si>
  <si>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</si>
  <si>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</si>
  <si>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</si>
  <si>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</si>
  <si>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</si>
  <si>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</si>
  <si>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</si>
  <si>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</si>
  <si>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</si>
  <si>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</si>
  <si>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</si>
  <si>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</si>
  <si>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</si>
  <si>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</si>
  <si>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</si>
  <si>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</si>
  <si>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</si>
  <si>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</si>
  <si>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</si>
  <si>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</si>
  <si>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</si>
  <si>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</si>
  <si>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</si>
  <si>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</si>
  <si>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</si>
  <si>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</si>
  <si>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</si>
  <si>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</si>
  <si>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</si>
  <si>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</si>
  <si>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</si>
  <si>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</si>
  <si>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</si>
  <si>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</si>
  <si>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</si>
  <si>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</si>
  <si>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</si>
  <si>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</si>
  <si>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</si>
  <si>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</si>
  <si>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</si>
  <si>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</si>
  <si>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</si>
  <si>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</si>
  <si>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</si>
  <si>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</si>
  <si>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</si>
  <si>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</si>
  <si>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</si>
  <si>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</si>
  <si>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</si>
  <si>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</si>
  <si>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</si>
  <si>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</si>
  <si>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</si>
  <si>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</si>
  <si>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</si>
  <si>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</si>
  <si>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</si>
  <si>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</si>
  <si>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</si>
  <si>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</si>
  <si>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</si>
  <si>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</si>
  <si>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</si>
  <si>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</si>
  <si>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</si>
  <si>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</si>
  <si>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</si>
  <si>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</si>
  <si>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</si>
  <si>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</si>
  <si>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</si>
  <si>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</si>
  <si>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</si>
  <si>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</si>
  <si>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</si>
  <si>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</si>
  <si>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</si>
  <si>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</si>
  <si>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</si>
  <si>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</si>
  <si>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</si>
  <si>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</si>
  <si>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</si>
  <si>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</si>
  <si>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</si>
  <si>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</si>
  <si>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</si>
  <si>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</si>
  <si>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</si>
  <si>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</si>
  <si>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</si>
  <si>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</si>
  <si>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</si>
  <si>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</si>
  <si>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</si>
  <si>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</si>
  <si>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</si>
  <si>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</si>
  <si>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</si>
  <si>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</si>
  <si>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</si>
  <si>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</si>
  <si>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</si>
  <si>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</si>
  <si>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</si>
  <si>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</si>
  <si>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</si>
  <si>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</si>
  <si>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</si>
  <si>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</si>
  <si>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</si>
  <si>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</si>
  <si>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</si>
  <si>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</si>
  <si>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</si>
  <si>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</si>
  <si>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</si>
  <si>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</si>
  <si>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</si>
  <si>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</si>
  <si>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</si>
  <si>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</si>
  <si>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</si>
  <si>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</si>
  <si>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</si>
  <si>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</si>
  <si>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</si>
  <si>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</si>
  <si>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</si>
  <si>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</si>
  <si>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</si>
  <si>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</si>
  <si>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</si>
  <si>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</si>
  <si>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</si>
  <si>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</si>
  <si>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</si>
  <si>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</si>
  <si>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</si>
  <si>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</si>
  <si>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</si>
  <si>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</si>
  <si>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</si>
  <si>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</si>
  <si>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</si>
  <si>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</si>
  <si>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</si>
  <si>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</si>
  <si>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</si>
  <si>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</si>
  <si>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</si>
  <si>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</si>
  <si>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</si>
  <si>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</si>
  <si>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</si>
  <si>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</si>
  <si>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</si>
  <si>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</si>
  <si>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</si>
  <si>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</si>
  <si>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</si>
  <si>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</si>
  <si>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</si>
  <si>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</si>
  <si>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</si>
  <si>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</si>
  <si>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</si>
  <si>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</si>
  <si>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</si>
  <si>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</si>
  <si>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</si>
  <si>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</si>
  <si>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</si>
  <si>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</si>
  <si>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</si>
  <si>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</si>
  <si>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</si>
  <si>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</si>
  <si>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</si>
  <si>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</si>
  <si>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</si>
  <si>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</si>
  <si>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</si>
  <si>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</si>
  <si>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</si>
  <si>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</si>
  <si>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</si>
  <si>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</si>
  <si>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</si>
  <si>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</si>
  <si>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</si>
  <si>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</si>
  <si>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</si>
  <si>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</si>
  <si>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</si>
  <si>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</si>
  <si>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</si>
  <si>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</si>
  <si>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</si>
  <si>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</si>
  <si>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</si>
  <si>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</si>
  <si>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</si>
  <si>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</si>
  <si>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</si>
  <si>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</si>
  <si>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</si>
  <si>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</si>
  <si>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</si>
  <si>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</si>
  <si>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</si>
  <si>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</si>
  <si>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</si>
  <si>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</si>
  <si>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</si>
  <si>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</si>
  <si>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</si>
  <si>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</si>
  <si>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</si>
  <si>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</si>
  <si>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</si>
  <si>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</si>
  <si>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</si>
  <si>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</si>
  <si>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</si>
  <si>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</si>
  <si>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</si>
  <si>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</si>
  <si>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</si>
  <si>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</si>
  <si>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</si>
  <si>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</si>
  <si>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</si>
  <si>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</si>
  <si>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</si>
  <si>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</si>
  <si>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</si>
  <si>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</si>
  <si>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</si>
  <si>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</si>
  <si>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</si>
  <si>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</si>
  <si>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</si>
  <si>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</si>
  <si>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</si>
  <si>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</si>
  <si>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</si>
  <si>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</si>
  <si>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</si>
  <si>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</si>
  <si>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</si>
  <si>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</si>
  <si>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</si>
  <si>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</si>
  <si>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</si>
  <si>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</si>
  <si>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</si>
  <si>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</si>
  <si>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</si>
  <si>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</si>
  <si>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</si>
  <si>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</si>
  <si>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</si>
  <si>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</si>
  <si>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</si>
  <si>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</si>
  <si>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</si>
  <si>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</si>
  <si>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</si>
  <si>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</si>
  <si>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</si>
  <si>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</si>
  <si>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</si>
  <si>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</si>
  <si>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</si>
  <si>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</si>
  <si>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</si>
  <si>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</si>
  <si>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</si>
  <si>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</si>
  <si>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</si>
  <si>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</si>
  <si>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</si>
  <si>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</si>
  <si>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</si>
  <si>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</si>
  <si>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</si>
  <si>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</si>
  <si>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</si>
  <si>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</si>
  <si>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</si>
  <si>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</si>
  <si>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</si>
  <si>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</si>
  <si>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</si>
  <si>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</si>
  <si>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</si>
  <si>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</si>
  <si>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</si>
  <si>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</si>
  <si>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</si>
  <si>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</si>
  <si>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</si>
  <si>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</si>
  <si>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</si>
  <si>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</si>
  <si>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</si>
  <si>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</si>
  <si>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</si>
  <si>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</si>
  <si>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</si>
  <si>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</si>
  <si>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</si>
  <si>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</si>
  <si>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</si>
  <si>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</si>
  <si>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</si>
  <si>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</si>
  <si>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</si>
  <si>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</si>
  <si>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</si>
  <si>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</si>
  <si>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</si>
  <si>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</si>
  <si>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</si>
  <si>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</si>
  <si>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</si>
  <si>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</si>
  <si>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</si>
  <si>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</si>
  <si>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</si>
  <si>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</si>
  <si>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</si>
  <si>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</si>
  <si>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</si>
  <si>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</si>
  <si>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</si>
  <si>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</si>
  <si>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</si>
  <si>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</si>
  <si>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</si>
  <si>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</si>
  <si>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</si>
  <si>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</si>
  <si>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</si>
  <si>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</si>
  <si>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</si>
  <si>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</si>
  <si>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</si>
  <si>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</si>
  <si>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</si>
  <si>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</si>
  <si>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</si>
  <si>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</si>
  <si>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</si>
  <si>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</si>
  <si>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</si>
  <si>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</si>
  <si>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</si>
  <si>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</si>
  <si>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</si>
  <si>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</si>
  <si>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</si>
  <si>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</si>
  <si>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</si>
  <si>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</si>
  <si>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</si>
  <si>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</si>
  <si>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</si>
  <si>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</si>
  <si>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</si>
  <si>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</si>
  <si>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</si>
  <si>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</si>
  <si>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</si>
  <si>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</si>
  <si>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</si>
  <si>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</si>
  <si>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</si>
  <si>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</si>
  <si>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</si>
  <si>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</si>
  <si>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</si>
  <si>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</si>
  <si>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</si>
  <si>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</si>
  <si>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</si>
  <si>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</si>
  <si>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</si>
  <si>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</si>
  <si>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</si>
  <si>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</si>
  <si>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</si>
  <si>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</si>
  <si>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</si>
  <si>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</si>
  <si>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</si>
  <si>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</si>
  <si>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</si>
  <si>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</si>
  <si>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</si>
  <si>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</si>
  <si>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</si>
  <si>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</si>
  <si>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</si>
  <si>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</si>
  <si>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</si>
  <si>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</si>
  <si>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</si>
  <si>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</si>
  <si>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</si>
  <si>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</si>
  <si>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</si>
  <si>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</si>
  <si>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</si>
  <si>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</si>
  <si>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</si>
  <si>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</si>
  <si>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</si>
  <si>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</si>
  <si>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</si>
  <si>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</si>
  <si>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</si>
  <si>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</si>
  <si>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</si>
  <si>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</si>
  <si>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</si>
  <si>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</si>
  <si>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</si>
  <si>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</si>
  <si>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</si>
  <si>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</si>
  <si>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</si>
  <si>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</si>
  <si>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</si>
  <si>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</si>
  <si>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</si>
  <si>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</si>
  <si>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</si>
  <si>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</si>
  <si>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</si>
  <si>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</si>
  <si>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</si>
  <si>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</si>
  <si>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</si>
  <si>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</si>
  <si>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</si>
  <si>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</si>
  <si>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</si>
  <si>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</si>
  <si>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</si>
  <si>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</si>
  <si>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</si>
  <si>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</si>
  <si>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</si>
  <si>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</si>
  <si>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</si>
  <si>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</si>
  <si>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</si>
  <si>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</si>
  <si>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</si>
  <si>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</si>
  <si>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</si>
  <si>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</si>
  <si>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</si>
  <si>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</si>
  <si>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</si>
  <si>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</si>
  <si>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</si>
  <si>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</si>
  <si>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</si>
  <si>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</si>
  <si>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</si>
  <si>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</si>
  <si>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</si>
  <si>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</si>
  <si>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</si>
  <si>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</si>
  <si>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</si>
  <si>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</si>
  <si>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</si>
  <si>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</si>
  <si>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</si>
  <si>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</si>
  <si>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</si>
  <si>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</si>
  <si>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</si>
  <si>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</si>
  <si>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</si>
  <si>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</si>
  <si>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</si>
  <si>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</si>
  <si>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</si>
  <si>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</si>
  <si>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</si>
  <si>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</si>
  <si>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</si>
  <si>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</si>
  <si>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</si>
  <si>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</si>
  <si>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</si>
  <si>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</si>
  <si>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</si>
  <si>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</si>
  <si>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</si>
  <si>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</si>
  <si>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</si>
  <si>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</si>
  <si>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</si>
  <si>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</si>
  <si>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</si>
  <si>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</si>
  <si>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</si>
  <si>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</si>
  <si>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</si>
  <si>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</si>
  <si>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</si>
  <si>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</si>
  <si>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</si>
  <si>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</si>
  <si>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</si>
  <si>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</si>
  <si>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</si>
  <si>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</si>
  <si>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</si>
  <si>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</si>
  <si>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</si>
  <si>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</si>
  <si>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</si>
  <si>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</si>
  <si>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</si>
  <si>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</si>
  <si>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</si>
  <si>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</si>
  <si>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</si>
  <si>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</si>
  <si>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</si>
  <si>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</si>
  <si>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</si>
  <si>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</si>
  <si>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</si>
  <si>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</si>
  <si>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</si>
  <si>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</si>
  <si>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</si>
  <si>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</si>
  <si>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</si>
  <si>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</si>
  <si>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</si>
  <si>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</si>
  <si>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</si>
  <si>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</si>
  <si>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</si>
  <si>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</si>
  <si>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</si>
  <si>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</si>
  <si>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</si>
  <si>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</si>
  <si>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</si>
  <si>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</si>
  <si>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</si>
  <si>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</si>
  <si>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</si>
  <si>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</si>
  <si>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</si>
  <si>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</si>
  <si>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</si>
  <si>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</si>
  <si>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</si>
  <si>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</si>
  <si>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</si>
  <si>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</si>
  <si>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</si>
  <si>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</si>
  <si>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</si>
  <si>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</si>
  <si>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</si>
  <si>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</si>
  <si>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</si>
  <si>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</si>
  <si>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</si>
  <si>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</si>
  <si>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</si>
  <si>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</si>
  <si>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</si>
  <si>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</si>
  <si>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</si>
  <si>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</si>
  <si>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</si>
  <si>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</si>
  <si>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</si>
  <si>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</si>
  <si>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</si>
  <si>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</si>
  <si>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</si>
  <si>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</si>
  <si>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</si>
  <si>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</si>
  <si>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</si>
  <si>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</si>
  <si>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</si>
  <si>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</si>
  <si>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</si>
  <si>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</si>
  <si>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</si>
  <si>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</si>
  <si>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</si>
  <si>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</si>
  <si>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</si>
  <si>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</si>
  <si>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</si>
  <si>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</si>
  <si>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</si>
  <si>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</si>
  <si>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</si>
  <si>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</si>
  <si>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</si>
  <si>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</si>
  <si>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</si>
  <si>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</si>
  <si>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</si>
  <si>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</si>
  <si>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</si>
  <si>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</si>
  <si>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</si>
  <si>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</si>
  <si>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</si>
  <si>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</si>
  <si>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</si>
  <si>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</si>
  <si>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</si>
  <si>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</si>
  <si>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</si>
  <si>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</si>
  <si>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</si>
  <si>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</si>
  <si>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</si>
  <si>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</si>
  <si>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</si>
  <si>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</si>
  <si>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</si>
  <si>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</si>
  <si>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</si>
  <si>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</si>
  <si>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</si>
  <si>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</si>
  <si>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</si>
  <si>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</si>
  <si>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</si>
  <si>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</si>
  <si>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</si>
  <si>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</si>
  <si>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</si>
  <si>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</si>
  <si>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</si>
  <si>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</si>
  <si>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</si>
  <si>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</si>
  <si>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</si>
  <si>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</si>
  <si>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</si>
  <si>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</si>
  <si>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</si>
  <si>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</si>
  <si>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</si>
  <si>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</si>
  <si>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</si>
  <si>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</si>
  <si>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</si>
  <si>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</si>
  <si>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</si>
  <si>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</si>
  <si>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</si>
  <si>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</si>
  <si>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</si>
  <si>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</si>
  <si>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</si>
  <si>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</si>
  <si>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</si>
  <si>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</si>
  <si>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</si>
  <si>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</si>
  <si>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</si>
  <si>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</si>
  <si>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</si>
  <si>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</si>
  <si>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</si>
  <si>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</si>
  <si>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</si>
  <si>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</si>
  <si>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</si>
  <si>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</si>
  <si>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</si>
  <si>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</si>
  <si>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</si>
  <si>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</si>
  <si>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</si>
  <si>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</si>
  <si>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</si>
  <si>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</si>
  <si>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</si>
  <si>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</si>
  <si>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</si>
  <si>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</si>
  <si>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</si>
  <si>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</si>
  <si>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</si>
  <si>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</si>
  <si>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</si>
  <si>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</si>
  <si>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</si>
  <si>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</si>
  <si>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</si>
  <si>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</si>
  <si>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</si>
  <si>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</si>
  <si>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</si>
  <si>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</si>
  <si>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</si>
  <si>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</si>
  <si>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</si>
  <si>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</si>
  <si>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</si>
  <si>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</si>
  <si>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</si>
  <si>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</si>
  <si>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</si>
  <si>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</si>
  <si>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</si>
  <si>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</si>
  <si>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</si>
  <si>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</si>
  <si>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</si>
  <si>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</si>
  <si>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</si>
  <si>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</si>
  <si>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</si>
  <si>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</si>
  <si>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</si>
  <si>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</si>
  <si>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</si>
  <si>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</si>
  <si>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</si>
  <si>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</si>
  <si>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</si>
  <si>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</si>
  <si>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</si>
  <si>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</si>
  <si>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</si>
  <si>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</si>
  <si>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</si>
  <si>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</si>
  <si>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</si>
  <si>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</si>
  <si>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</si>
  <si>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</si>
  <si>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</si>
  <si>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</si>
  <si>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</si>
  <si>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</si>
  <si>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</si>
  <si>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</si>
  <si>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</si>
  <si>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</si>
  <si>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</si>
  <si>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</si>
  <si>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</si>
  <si>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</si>
  <si>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</si>
  <si>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</si>
  <si>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</si>
  <si>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</si>
  <si>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</si>
  <si>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</si>
  <si>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</si>
  <si>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</si>
  <si>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</si>
  <si>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</si>
  <si>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</si>
  <si>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</si>
  <si>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</si>
  <si>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</si>
  <si>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</si>
  <si>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</si>
  <si>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</si>
  <si>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</si>
  <si>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</si>
  <si>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</si>
  <si>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</si>
  <si>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</si>
  <si>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</si>
  <si>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</si>
  <si>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</si>
  <si>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</si>
  <si>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</si>
  <si>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</si>
  <si>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</si>
  <si>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</si>
  <si>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</si>
  <si>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</si>
  <si>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</si>
  <si>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</si>
  <si>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</si>
  <si>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</si>
  <si>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</si>
  <si>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</si>
  <si>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</si>
  <si>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</si>
  <si>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</si>
  <si>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</si>
  <si>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</si>
  <si>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</si>
  <si>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</si>
  <si>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</si>
  <si>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</si>
  <si>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</si>
  <si>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</si>
  <si>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</si>
  <si>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</si>
  <si>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</si>
  <si>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</si>
  <si>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</si>
  <si>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</si>
  <si>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</si>
  <si>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</si>
  <si>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</si>
  <si>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</si>
  <si>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</si>
  <si>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</si>
  <si>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</si>
  <si>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</si>
  <si>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</si>
  <si>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</si>
  <si>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</si>
  <si>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</si>
  <si>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</si>
  <si>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</si>
  <si>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</si>
  <si>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</si>
  <si>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</si>
  <si>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</si>
  <si>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</si>
  <si>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</si>
  <si>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</si>
  <si>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</si>
  <si>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</si>
  <si>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</si>
  <si>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</si>
  <si>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</si>
  <si>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</si>
  <si>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</si>
  <si>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</si>
  <si>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</si>
  <si>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</si>
  <si>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</si>
  <si>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</si>
  <si>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</si>
  <si>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</si>
  <si>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</si>
  <si>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</si>
  <si>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</si>
  <si>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</si>
  <si>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</si>
  <si>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</si>
  <si>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</si>
  <si>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</si>
  <si>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</si>
  <si>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</si>
  <si>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</si>
  <si>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</si>
  <si>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</si>
  <si>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</si>
  <si>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</si>
  <si>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</si>
  <si>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</si>
  <si>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</si>
  <si>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</si>
  <si>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</si>
  <si>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</si>
  <si>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</si>
  <si>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</si>
  <si>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</si>
  <si>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</si>
  <si>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</si>
  <si>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</si>
  <si>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</si>
  <si>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</si>
  <si>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</si>
  <si>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</si>
  <si>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</si>
  <si>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</si>
  <si>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</si>
  <si>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</si>
  <si>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</si>
  <si>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</si>
  <si>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</si>
  <si>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</si>
  <si>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</si>
  <si>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</si>
  <si>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</si>
  <si>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</si>
  <si>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</si>
  <si>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</si>
  <si>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</si>
  <si>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</si>
  <si>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</si>
  <si>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</si>
  <si>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</si>
  <si>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</si>
  <si>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</si>
  <si>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</si>
  <si>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</si>
  <si>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</si>
  <si>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</si>
  <si>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</si>
  <si>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</si>
  <si>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</si>
  <si>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</si>
  <si>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</si>
  <si>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</si>
  <si>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</si>
  <si>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</si>
  <si>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</si>
  <si>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</si>
  <si>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</si>
  <si>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</si>
  <si>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</si>
  <si>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</si>
  <si>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</si>
  <si>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</si>
  <si>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</si>
  <si>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</si>
  <si>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</si>
  <si>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</si>
  <si>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</si>
  <si>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</si>
  <si>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</si>
  <si>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</si>
  <si>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</si>
  <si>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</si>
  <si>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</si>
  <si>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</si>
  <si>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</si>
  <si>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</si>
  <si>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</si>
  <si>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</si>
  <si>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</si>
  <si>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</si>
  <si>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</si>
  <si>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</si>
  <si>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</si>
  <si>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</si>
  <si>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</si>
  <si>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</si>
  <si>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</si>
  <si>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</si>
  <si>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</si>
  <si>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</si>
  <si>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</si>
  <si>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</si>
  <si>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</si>
  <si>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</si>
  <si>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</si>
  <si>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</si>
  <si>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</si>
  <si>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</si>
  <si>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</si>
  <si>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</si>
  <si>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</si>
  <si>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</si>
  <si>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</si>
  <si>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</si>
  <si>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</si>
  <si>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</si>
  <si>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</si>
  <si>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</si>
  <si>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</si>
  <si>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</si>
  <si>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</si>
  <si>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</si>
  <si>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</si>
  <si>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</si>
  <si>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</si>
  <si>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</si>
  <si>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</si>
  <si>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</si>
  <si>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</si>
  <si>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</si>
  <si>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</si>
  <si>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</si>
  <si>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</si>
  <si>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</si>
  <si>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</si>
  <si>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</si>
  <si>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</si>
  <si>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</si>
  <si>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</si>
  <si>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</si>
  <si>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</si>
  <si>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</si>
  <si>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</si>
  <si>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</si>
  <si>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</si>
  <si>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</si>
  <si>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</si>
  <si>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</si>
  <si>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</si>
  <si>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</si>
  <si>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</si>
  <si>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</si>
  <si>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</si>
  <si>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</si>
  <si>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</si>
  <si>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</si>
  <si>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</si>
  <si>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</si>
  <si>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</si>
  <si>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</si>
  <si>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</si>
  <si>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</si>
  <si>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</si>
  <si>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</si>
  <si>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</si>
  <si>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</si>
  <si>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</si>
  <si>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</si>
  <si>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</si>
  <si>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</si>
  <si>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</si>
  <si>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</si>
  <si>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</si>
  <si>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</si>
  <si>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</si>
  <si>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</si>
  <si>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</si>
  <si>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</si>
  <si>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</si>
  <si>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</si>
  <si>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</si>
  <si>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</si>
  <si>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</si>
  <si>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</si>
  <si>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</si>
  <si>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</si>
  <si>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</si>
  <si>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</si>
  <si>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</si>
  <si>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</si>
  <si>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</si>
  <si>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</si>
  <si>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</si>
  <si>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</si>
  <si>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</si>
  <si>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</si>
  <si>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</si>
  <si>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</si>
  <si>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</si>
  <si>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</si>
  <si>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</si>
  <si>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</si>
  <si>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</si>
  <si>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</si>
  <si>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</si>
  <si>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</si>
  <si>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</si>
  <si>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</si>
  <si>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</si>
  <si>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</si>
  <si>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</si>
  <si>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</si>
  <si>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</si>
  <si>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</si>
  <si>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</si>
  <si>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</si>
  <si>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</si>
  <si>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</si>
  <si>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</si>
  <si>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</si>
  <si>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</si>
  <si>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</si>
  <si>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</si>
  <si>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</si>
  <si>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</si>
  <si>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</si>
  <si>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</si>
  <si>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</si>
  <si>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</si>
  <si>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</si>
  <si>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</si>
  <si>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</si>
  <si>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</si>
  <si>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</si>
  <si>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</si>
  <si>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</si>
  <si>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</si>
  <si>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</si>
  <si>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</si>
  <si>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</si>
  <si>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</si>
  <si>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</si>
  <si>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</si>
  <si>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</si>
  <si>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</si>
  <si>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</si>
  <si>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</si>
  <si>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</si>
  <si>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</si>
  <si>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</si>
  <si>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</si>
  <si>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</si>
  <si>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</si>
  <si>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</si>
  <si>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</si>
  <si>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</si>
  <si>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</si>
  <si>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</si>
  <si>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</si>
  <si>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</si>
  <si>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</si>
  <si>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</si>
  <si>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</si>
  <si>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</si>
  <si>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</si>
  <si>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</si>
  <si>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</si>
  <si>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</si>
  <si>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</si>
  <si>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</si>
  <si>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</si>
  <si>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</si>
  <si>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</si>
  <si>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</si>
  <si>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</si>
  <si>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</si>
  <si>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</si>
  <si>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</si>
  <si>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</si>
  <si>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</si>
  <si>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</si>
  <si>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</si>
  <si>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</si>
  <si>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</si>
  <si>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</si>
  <si>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</si>
  <si>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</si>
  <si>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</si>
  <si>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</si>
  <si>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</si>
  <si>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</si>
  <si>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</si>
  <si>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</si>
  <si>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</si>
  <si>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</si>
  <si>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</si>
  <si>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</si>
  <si>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</si>
  <si>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</si>
  <si>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</si>
  <si>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</si>
  <si>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</si>
  <si>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</si>
  <si>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</si>
  <si>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</si>
  <si>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</si>
  <si>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</si>
  <si>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</si>
  <si>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</si>
  <si>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</si>
  <si>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</si>
  <si>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</si>
  <si>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</si>
  <si>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</si>
  <si>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</si>
  <si>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</si>
  <si>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</si>
  <si>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</si>
  <si>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</si>
  <si>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</si>
  <si>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</si>
  <si>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</si>
  <si>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</si>
  <si>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</si>
  <si>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</si>
  <si>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</si>
  <si>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</si>
  <si>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</si>
  <si>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</si>
  <si>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</si>
  <si>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</si>
  <si>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</si>
  <si>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</si>
  <si>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</si>
  <si>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</si>
  <si>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</si>
  <si>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</si>
  <si>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</si>
  <si>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</si>
  <si>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</si>
  <si>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</si>
  <si>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</si>
  <si>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</si>
  <si>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</si>
  <si>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</si>
  <si>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</si>
  <si>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</si>
  <si>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</si>
  <si>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</si>
  <si>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</si>
  <si>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</si>
  <si>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</si>
  <si>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</si>
  <si>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</si>
  <si>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</si>
  <si>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</si>
  <si>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</si>
  <si>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</si>
  <si>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</si>
  <si>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</si>
  <si>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</si>
  <si>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</si>
  <si>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</si>
  <si>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</si>
  <si>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</si>
  <si>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</si>
  <si>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</si>
  <si>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</si>
  <si>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</si>
  <si>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</si>
  <si>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</si>
  <si>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</si>
  <si>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</si>
  <si>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</si>
  <si>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</si>
  <si>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</si>
  <si>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</si>
  <si>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</si>
  <si>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</si>
  <si>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</si>
  <si>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</si>
  <si>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</si>
  <si>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</si>
  <si>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</si>
  <si>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</si>
  <si>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</si>
  <si>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</si>
  <si>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</si>
  <si>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</si>
  <si>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</si>
  <si>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</si>
  <si>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</si>
  <si>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</si>
  <si>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</si>
  <si>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</si>
  <si>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</si>
  <si>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</si>
  <si>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</si>
  <si>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</si>
  <si>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</si>
  <si>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</si>
  <si>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</si>
  <si>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</si>
  <si>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</si>
  <si>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</si>
  <si>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</si>
  <si>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</si>
  <si>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</si>
  <si>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</si>
  <si>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</si>
  <si>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</si>
  <si>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</si>
  <si>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</si>
  <si>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</si>
  <si>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</si>
  <si>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</si>
  <si>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</si>
  <si>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</si>
  <si>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</si>
  <si>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</si>
  <si>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</si>
  <si>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</si>
  <si>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</si>
  <si>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</si>
  <si>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</si>
  <si>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</si>
  <si>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</si>
  <si>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</si>
  <si>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</si>
  <si>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</si>
  <si>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</si>
  <si>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</si>
  <si>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</si>
  <si>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</si>
  <si>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</si>
  <si>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</si>
  <si>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</si>
  <si>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</si>
  <si>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</si>
  <si>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</si>
  <si>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</si>
  <si>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</si>
  <si>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</si>
  <si>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</si>
  <si>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</si>
  <si>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</si>
  <si>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</si>
  <si>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</si>
  <si>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</si>
  <si>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</si>
  <si>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</si>
  <si>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</si>
  <si>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</si>
  <si>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</si>
  <si>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</si>
  <si>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</si>
  <si>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</si>
  <si>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</si>
  <si>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</si>
  <si>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</si>
  <si>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</si>
  <si>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</si>
  <si>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</si>
  <si>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</si>
  <si>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</si>
  <si>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</si>
  <si>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</si>
  <si>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</si>
  <si>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</si>
  <si>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</si>
  <si>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</si>
  <si>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</si>
  <si>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</si>
  <si>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</si>
  <si>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</si>
  <si>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</si>
  <si>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</si>
  <si>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</si>
  <si>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</si>
  <si>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</si>
  <si>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</si>
  <si>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</si>
  <si>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</si>
  <si>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</si>
  <si>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</si>
  <si>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</si>
  <si>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</si>
  <si>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</si>
  <si>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</si>
  <si>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</si>
  <si>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</si>
  <si>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</si>
  <si>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</si>
  <si>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</si>
  <si>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</si>
  <si>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</si>
  <si>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</si>
  <si>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</si>
  <si>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</si>
  <si>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</si>
  <si>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</si>
  <si>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</si>
  <si>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</si>
  <si>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</si>
  <si>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</si>
  <si>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</si>
  <si>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</si>
  <si>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</si>
  <si>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</si>
  <si>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</si>
  <si>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</si>
  <si>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</si>
  <si>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</si>
  <si>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</si>
  <si>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</si>
  <si>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</si>
  <si>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</si>
  <si>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</si>
  <si>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</si>
  <si>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</si>
  <si>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</si>
  <si>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</si>
  <si>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</si>
  <si>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</si>
  <si>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</si>
  <si>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</si>
  <si>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</si>
  <si>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</si>
  <si>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</si>
  <si>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</si>
  <si>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</si>
  <si>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</si>
  <si>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</si>
  <si>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</si>
  <si>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</si>
  <si>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</si>
  <si>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</si>
  <si>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</si>
  <si>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</si>
  <si>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</si>
  <si>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</si>
  <si>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</si>
  <si>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</si>
  <si>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</si>
  <si>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</si>
  <si>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</si>
  <si>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</si>
  <si>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</si>
  <si>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</si>
  <si>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</si>
  <si>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</si>
  <si>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</si>
  <si>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</si>
  <si>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</si>
  <si>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</si>
  <si>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</si>
  <si>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</si>
  <si>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</si>
  <si>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</si>
  <si>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</si>
  <si>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</si>
  <si>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</si>
  <si>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</si>
  <si>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</si>
  <si>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</si>
  <si>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</si>
  <si>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</si>
  <si>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</si>
  <si>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</si>
  <si>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</si>
  <si>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</si>
  <si>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</si>
  <si>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</si>
  <si>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</si>
  <si>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</si>
  <si>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</si>
  <si>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</si>
  <si>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</si>
  <si>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</si>
  <si>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</si>
  <si>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</si>
  <si>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</si>
  <si>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</si>
  <si>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</si>
  <si>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</si>
  <si>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</si>
  <si>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</si>
  <si>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</si>
  <si>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</si>
  <si>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</si>
  <si>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</si>
  <si>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</si>
  <si>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</si>
  <si>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</si>
  <si>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</si>
  <si>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</si>
  <si>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</si>
  <si>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</si>
  <si>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</si>
  <si>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</si>
  <si>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</si>
  <si>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</si>
  <si>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</si>
  <si>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</si>
  <si>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</si>
  <si>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</si>
  <si>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</si>
  <si>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</si>
  <si>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</si>
  <si>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</si>
  <si>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</si>
  <si>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</si>
  <si>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</si>
  <si>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</si>
  <si>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</si>
  <si>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</si>
  <si>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</si>
  <si>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</si>
  <si>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</si>
  <si>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</si>
  <si>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</si>
  <si>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</si>
  <si>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</si>
  <si>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</si>
  <si>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</si>
  <si>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</si>
  <si>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</si>
  <si>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</si>
  <si>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</si>
  <si>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</si>
  <si>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</si>
  <si>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</si>
  <si>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</si>
  <si>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</si>
  <si>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</si>
  <si>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</si>
  <si>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</si>
  <si>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</si>
  <si>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</si>
  <si>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</si>
  <si>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</si>
  <si>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</si>
  <si>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</si>
  <si>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</si>
  <si>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</si>
  <si>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</si>
  <si>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</si>
  <si>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</si>
  <si>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</si>
  <si>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</si>
  <si>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</si>
  <si>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</si>
  <si>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</si>
  <si>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</si>
  <si>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</si>
  <si>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</si>
  <si>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</si>
  <si>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</si>
  <si>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</si>
  <si>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</si>
  <si>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</si>
  <si>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</si>
  <si>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</si>
  <si>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</si>
  <si>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</si>
  <si>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</si>
  <si>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</si>
  <si>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</si>
  <si>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</si>
  <si>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</si>
  <si>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</si>
  <si>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</si>
  <si>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</si>
  <si>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</si>
  <si>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</si>
  <si>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</si>
  <si>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</si>
  <si>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</si>
  <si>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</si>
  <si>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</si>
  <si>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</si>
  <si>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</si>
  <si>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</si>
  <si>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</si>
  <si>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</si>
  <si>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</si>
  <si>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</si>
  <si>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</si>
  <si>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</si>
  <si>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</si>
  <si>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</si>
  <si>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</si>
  <si>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</si>
  <si>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</si>
  <si>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</si>
  <si>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</si>
  <si>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</si>
  <si>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</si>
  <si>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</si>
  <si>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</si>
  <si>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</si>
  <si>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</si>
  <si>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</si>
  <si>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</si>
  <si>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</si>
  <si>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</si>
  <si>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</si>
  <si>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</si>
  <si>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</si>
  <si>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</si>
  <si>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</si>
  <si>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</si>
  <si>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</si>
  <si>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</si>
  <si>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</si>
  <si>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</si>
  <si>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</si>
  <si>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</si>
  <si>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</si>
  <si>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</si>
  <si>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</si>
  <si>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</si>
  <si>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</si>
  <si>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</si>
  <si>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</si>
  <si>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</si>
  <si>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</si>
  <si>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</si>
  <si>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</si>
  <si>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</si>
  <si>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</si>
  <si>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</si>
  <si>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</si>
  <si>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</si>
  <si>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</si>
  <si>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</si>
  <si>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</si>
  <si>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</si>
  <si>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</si>
  <si>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</si>
  <si>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</si>
  <si>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</si>
  <si>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</si>
  <si>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</si>
  <si>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</si>
  <si>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</si>
  <si>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</si>
  <si>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</si>
  <si>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</si>
  <si>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</si>
  <si>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</si>
  <si>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</si>
  <si>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</si>
  <si>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</si>
  <si>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</si>
  <si>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</si>
  <si>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</si>
  <si>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</si>
  <si>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</si>
  <si>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</si>
  <si>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</si>
  <si>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</si>
  <si>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</si>
  <si>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</si>
  <si>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</si>
  <si>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</si>
  <si>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</si>
  <si>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</si>
  <si>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</si>
  <si>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</si>
  <si>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</si>
  <si>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</si>
  <si>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</si>
  <si>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</si>
  <si>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</si>
  <si>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</si>
  <si>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</si>
  <si>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</si>
  <si>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</si>
  <si>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</si>
  <si>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</si>
  <si>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</si>
  <si>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</si>
  <si>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</si>
  <si>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</si>
  <si>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</si>
  <si>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</si>
  <si>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</si>
  <si>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</si>
  <si>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</si>
  <si>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</si>
  <si>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</si>
  <si>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</si>
  <si>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</si>
  <si>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</si>
  <si>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</si>
  <si>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</si>
  <si>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</si>
  <si>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</si>
  <si>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</si>
  <si>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</si>
  <si>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</si>
  <si>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</si>
  <si>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</si>
  <si>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</si>
  <si>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</si>
  <si>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</si>
  <si>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</si>
  <si>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</si>
  <si>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</si>
  <si>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</si>
  <si>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</si>
  <si>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</si>
  <si>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</si>
  <si>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</si>
  <si>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</si>
  <si>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</si>
  <si>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</si>
  <si>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</si>
  <si>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</si>
  <si>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</si>
  <si>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</si>
  <si>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</si>
  <si>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</si>
  <si>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</si>
  <si>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</si>
  <si>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</si>
  <si>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</si>
  <si>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</si>
  <si>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</si>
  <si>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</si>
  <si>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</si>
  <si>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</si>
  <si>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</si>
  <si>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</si>
  <si>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</si>
  <si>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</si>
  <si>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</si>
  <si>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</si>
  <si>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</si>
  <si>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</si>
  <si>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</si>
  <si>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</si>
  <si>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</si>
  <si>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</si>
  <si>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</si>
  <si>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</si>
  <si>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</si>
  <si>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</si>
  <si>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</si>
  <si>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</si>
  <si>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</si>
  <si>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</si>
  <si>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</si>
  <si>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</si>
  <si>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</si>
  <si>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</si>
  <si>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</si>
  <si>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</si>
  <si>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</si>
  <si>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</si>
  <si>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</si>
  <si>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</si>
  <si>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</si>
  <si>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</si>
  <si>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</si>
  <si>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</si>
  <si>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</si>
  <si>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</si>
  <si>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</si>
  <si>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</si>
  <si>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</si>
  <si>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</si>
  <si>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</si>
  <si>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</si>
  <si>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</si>
  <si>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</si>
  <si>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</si>
  <si>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</si>
  <si>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</si>
  <si>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</si>
  <si>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</si>
  <si>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</si>
  <si>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</si>
  <si>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</si>
  <si>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</si>
  <si>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</si>
  <si>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</si>
  <si>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</si>
  <si>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</si>
  <si>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</si>
  <si>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</si>
  <si>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</si>
  <si>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</si>
  <si>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</si>
  <si>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</si>
  <si>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</si>
  <si>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</si>
  <si>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</si>
  <si>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</si>
  <si>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</si>
  <si>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</si>
  <si>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</si>
  <si>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</si>
  <si>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</si>
  <si>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</si>
  <si>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</si>
  <si>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</si>
  <si>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</si>
  <si>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</si>
  <si>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</si>
  <si>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</si>
  <si>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</si>
  <si>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</si>
  <si>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</si>
  <si>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</si>
  <si>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</si>
  <si>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</si>
  <si>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</si>
  <si>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</si>
  <si>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</si>
  <si>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</si>
  <si>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</si>
  <si>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</si>
  <si>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</si>
  <si>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</si>
  <si>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</si>
  <si>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</si>
  <si>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</si>
  <si>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</si>
  <si>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</si>
  <si>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</si>
  <si>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</si>
  <si>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</si>
  <si>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</si>
  <si>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</si>
  <si>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</si>
  <si>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</si>
  <si>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</si>
  <si>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</si>
  <si>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</si>
  <si>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</si>
  <si>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</si>
  <si>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</si>
  <si>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</si>
  <si>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</si>
  <si>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</si>
  <si>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</si>
  <si>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</si>
  <si>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</si>
  <si>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</si>
  <si>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</si>
  <si>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</si>
  <si>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</si>
  <si>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</si>
  <si>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</si>
  <si>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</si>
  <si>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</si>
  <si>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</si>
  <si>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</si>
  <si>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</si>
  <si>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</si>
  <si>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</si>
  <si>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</si>
  <si>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</si>
  <si>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</si>
  <si>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</si>
  <si>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</si>
  <si>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</si>
  <si>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</si>
  <si>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</si>
  <si>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</si>
  <si>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</si>
  <si>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</si>
  <si>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</si>
  <si>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</si>
  <si>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</si>
  <si>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</si>
  <si>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</si>
  <si>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</si>
  <si>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</si>
  <si>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</si>
  <si>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</si>
  <si>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</si>
  <si>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</si>
  <si>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</si>
  <si>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</si>
  <si>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</si>
  <si>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</si>
  <si>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</si>
  <si>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</si>
  <si>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</si>
  <si>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</si>
  <si>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</si>
  <si>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</si>
  <si>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</si>
  <si>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</si>
  <si>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</si>
  <si>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</si>
  <si>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</si>
  <si>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</si>
  <si>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</si>
  <si>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</si>
  <si>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</si>
  <si>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</si>
  <si>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</si>
  <si>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</si>
  <si>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</si>
  <si>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</si>
  <si>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</si>
  <si>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</si>
  <si>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</si>
  <si>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</si>
  <si>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</si>
  <si>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</si>
  <si>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</si>
  <si>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</si>
  <si>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</si>
  <si>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</si>
  <si>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</si>
  <si>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</si>
  <si>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</si>
  <si>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</si>
  <si>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</si>
  <si>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</si>
  <si>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</si>
  <si>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</si>
  <si>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</si>
  <si>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</si>
  <si>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</si>
  <si>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</si>
  <si>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</si>
  <si>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</si>
  <si>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</si>
  <si>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</si>
  <si>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</si>
  <si>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</si>
  <si>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</si>
  <si>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</si>
  <si>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</si>
  <si>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</si>
  <si>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</si>
  <si>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</si>
  <si>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</si>
  <si>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</si>
  <si>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</si>
  <si>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</si>
  <si>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</si>
  <si>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</si>
  <si>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</si>
  <si>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</si>
  <si>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</si>
  <si>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</si>
  <si>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</si>
  <si>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</si>
  <si>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</si>
  <si>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</si>
  <si>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</si>
  <si>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</si>
  <si>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</si>
  <si>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</si>
  <si>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</si>
  <si>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</si>
  <si>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</si>
  <si>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</si>
  <si>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</si>
  <si>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</si>
  <si>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</si>
  <si>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</si>
  <si>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</si>
  <si>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</si>
  <si>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</si>
  <si>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</si>
  <si>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</si>
  <si>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</si>
  <si>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</si>
  <si>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</si>
  <si>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</si>
  <si>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</si>
  <si>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</si>
  <si>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</si>
  <si>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</si>
  <si>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</si>
  <si>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</si>
  <si>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</si>
  <si>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</si>
  <si>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</si>
  <si>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</si>
  <si>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</si>
  <si>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</si>
  <si>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</si>
  <si>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</si>
  <si>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</si>
  <si>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</si>
  <si>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</si>
  <si>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</si>
  <si>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</si>
  <si>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</si>
  <si>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</si>
  <si>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</si>
  <si>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</si>
  <si>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</si>
  <si>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</si>
  <si>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</si>
  <si>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</si>
  <si>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</si>
  <si>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</si>
  <si>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</si>
  <si>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</si>
  <si>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</si>
  <si>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</si>
  <si>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</si>
  <si>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</si>
  <si>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</si>
  <si>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</si>
  <si>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</si>
  <si>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</si>
  <si>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</si>
  <si>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</si>
  <si>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</si>
  <si>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</si>
  <si>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</si>
  <si>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</si>
  <si>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</si>
  <si>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</si>
  <si>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</si>
  <si>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</si>
  <si>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</si>
  <si>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</si>
  <si>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</si>
  <si>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</si>
  <si>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</si>
  <si>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</si>
  <si>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</si>
  <si>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</si>
  <si>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</si>
  <si>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</si>
  <si>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</si>
  <si>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</si>
  <si>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</si>
  <si>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</si>
  <si>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</si>
  <si>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</si>
  <si>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</si>
  <si>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</si>
  <si>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</si>
  <si>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</si>
  <si>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</si>
  <si>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</si>
  <si>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</si>
  <si>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</si>
  <si>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</si>
  <si>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</si>
  <si>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</si>
  <si>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</si>
  <si>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</si>
  <si>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</si>
  <si>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</si>
  <si>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</si>
  <si>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</si>
  <si>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</si>
  <si>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</si>
  <si>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</si>
  <si>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</si>
  <si>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</si>
  <si>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</si>
  <si>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</si>
  <si>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</si>
  <si>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</si>
  <si>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</si>
  <si>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</si>
  <si>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</si>
  <si>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</si>
  <si>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</si>
  <si>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</si>
  <si>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</si>
  <si>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</si>
  <si>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</si>
  <si>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</si>
  <si>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</si>
  <si>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</si>
  <si>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</si>
  <si>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</si>
  <si>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</si>
  <si>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</si>
  <si>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</si>
  <si>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</si>
  <si>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</si>
  <si>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</si>
  <si>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</si>
  <si>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</si>
  <si>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</si>
  <si>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</si>
  <si>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</si>
  <si>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</si>
  <si>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</si>
  <si>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</si>
  <si>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</si>
  <si>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</si>
  <si>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</si>
  <si>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</si>
  <si>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</si>
  <si>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</si>
  <si>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</si>
  <si>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</si>
  <si>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</si>
  <si>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</si>
  <si>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</si>
  <si>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</si>
  <si>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</si>
  <si>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</si>
  <si>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</si>
  <si>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</si>
  <si>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</si>
  <si>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</si>
  <si>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</si>
  <si>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</si>
  <si>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</si>
  <si>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</si>
  <si>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</si>
  <si>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</si>
  <si>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</si>
  <si>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</si>
  <si>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</si>
  <si>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</si>
  <si>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</si>
  <si>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</si>
  <si>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</si>
  <si>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</si>
  <si>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</si>
  <si>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</si>
  <si>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</si>
  <si>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</si>
  <si>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</si>
  <si>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</si>
  <si>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</si>
  <si>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</si>
  <si>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</si>
  <si>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</si>
  <si>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</si>
  <si>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</si>
  <si>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</si>
  <si>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</si>
  <si>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</si>
  <si>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</si>
  <si>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</si>
  <si>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</si>
  <si>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</si>
  <si>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</si>
  <si>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</si>
  <si>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</si>
  <si>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</si>
  <si>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</si>
  <si>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</si>
  <si>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</si>
  <si>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</si>
  <si>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</si>
  <si>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</si>
  <si>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</si>
  <si>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</si>
  <si>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</si>
  <si>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</si>
  <si>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</si>
  <si>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</si>
  <si>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</si>
  <si>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</si>
  <si>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</si>
  <si>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</si>
  <si>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</si>
  <si>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</si>
  <si>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</si>
  <si>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</si>
  <si>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</si>
  <si>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</si>
  <si>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</si>
  <si>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</si>
  <si>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</si>
  <si>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</si>
  <si>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</si>
  <si>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</si>
  <si>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</si>
  <si>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</si>
  <si>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</si>
  <si>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</si>
  <si>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</si>
  <si>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</si>
  <si>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</si>
  <si>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</si>
  <si>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</si>
  <si>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</si>
  <si>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</si>
  <si>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</si>
  <si>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</si>
  <si>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</si>
  <si>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</si>
  <si>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</si>
  <si>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</si>
  <si>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</si>
  <si>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</si>
  <si>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</si>
  <si>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</si>
  <si>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</si>
  <si>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</si>
  <si>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</si>
  <si>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</si>
  <si>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</si>
  <si>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</si>
  <si>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</si>
  <si>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</si>
  <si>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</si>
  <si>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</si>
  <si>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</si>
  <si>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</si>
  <si>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</si>
  <si>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</si>
  <si>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</si>
  <si>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</si>
  <si>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</si>
  <si>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</si>
  <si>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</si>
  <si>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</si>
  <si>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</si>
  <si>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</si>
  <si>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</si>
  <si>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</si>
  <si>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</si>
  <si>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</si>
  <si>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</si>
  <si>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</si>
  <si>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</si>
  <si>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</si>
  <si>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</si>
  <si>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</si>
  <si>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</si>
  <si>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</si>
  <si>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</si>
  <si>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</si>
  <si>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</si>
  <si>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</si>
  <si>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</si>
  <si>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</si>
  <si>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</si>
  <si>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</si>
  <si>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</si>
  <si>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</si>
  <si>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</si>
  <si>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</si>
  <si>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</si>
  <si>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</si>
  <si>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</si>
  <si>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</si>
  <si>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</si>
  <si>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</si>
  <si>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</si>
  <si>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</si>
  <si>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</si>
  <si>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</si>
  <si>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</si>
  <si>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</si>
  <si>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</si>
  <si>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</si>
  <si>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</si>
  <si>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</si>
  <si>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</si>
  <si>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</si>
  <si>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</si>
  <si>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</si>
  <si>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</si>
  <si>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</si>
  <si>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</si>
  <si>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</si>
  <si>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</si>
  <si>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</si>
  <si>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</si>
  <si>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</si>
  <si>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</si>
  <si>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</si>
  <si>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</si>
  <si>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</si>
  <si>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</si>
  <si>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</si>
  <si>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</si>
  <si>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</si>
  <si>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</si>
  <si>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</si>
  <si>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</si>
  <si>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</si>
  <si>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</si>
  <si>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</si>
  <si>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</si>
  <si>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</si>
  <si>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</si>
  <si>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</si>
  <si>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</si>
  <si>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</si>
  <si>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</si>
  <si>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</si>
  <si>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</si>
  <si>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</si>
  <si>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</si>
  <si>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</si>
  <si>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</si>
  <si>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</si>
  <si>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</si>
  <si>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</si>
  <si>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</si>
  <si>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</si>
  <si>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</si>
  <si>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</si>
  <si>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</si>
  <si>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</si>
  <si>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</si>
  <si>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</si>
  <si>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</si>
  <si>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</si>
  <si>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</si>
  <si>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</si>
  <si>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</si>
  <si>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</si>
  <si>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</si>
  <si>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</si>
  <si>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</si>
  <si>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</si>
  <si>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</si>
  <si>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</si>
  <si>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</si>
  <si>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</si>
  <si>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</si>
  <si>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</si>
  <si>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</si>
  <si>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</si>
  <si>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</si>
  <si>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</si>
  <si>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</si>
  <si>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</si>
  <si>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</si>
  <si>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</si>
  <si>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</si>
  <si>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</si>
  <si>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</si>
  <si>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</si>
  <si>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</si>
  <si>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</si>
  <si>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</si>
  <si>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</si>
  <si>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</si>
  <si>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</si>
  <si>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</si>
  <si>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</si>
  <si>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</si>
  <si>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</si>
  <si>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</si>
  <si>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</si>
  <si>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</si>
  <si>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</si>
  <si>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</si>
  <si>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</si>
  <si>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</si>
  <si>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</si>
  <si>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</si>
  <si>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</si>
  <si>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</si>
  <si>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</si>
  <si>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</si>
  <si>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</si>
  <si>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</si>
  <si>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</si>
  <si>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</si>
  <si>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</si>
  <si>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</si>
  <si>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</si>
  <si>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</si>
  <si>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</si>
  <si>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</si>
  <si>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</si>
  <si>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</si>
  <si>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</si>
  <si>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</si>
  <si>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</si>
  <si>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</si>
  <si>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</si>
  <si>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</si>
  <si>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</si>
  <si>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</si>
  <si>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</si>
  <si>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</si>
  <si>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</si>
  <si>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</si>
  <si>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</si>
  <si>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</si>
  <si>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</si>
  <si>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</si>
  <si>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</si>
  <si>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</si>
  <si>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</si>
  <si>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</si>
  <si>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</si>
  <si>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</si>
  <si>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</si>
  <si>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</si>
  <si>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</si>
  <si>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</si>
  <si>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</si>
  <si>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</si>
  <si>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</si>
  <si>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</si>
  <si>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</si>
  <si>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</si>
  <si>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</si>
  <si>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</si>
  <si>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</si>
  <si>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</si>
  <si>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</si>
  <si>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</si>
  <si>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</si>
  <si>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</si>
  <si>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</si>
  <si>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</si>
  <si>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</si>
  <si>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</si>
  <si>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</si>
  <si>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</si>
  <si>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</si>
  <si>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</si>
  <si>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</si>
  <si>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</si>
  <si>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</si>
  <si>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</si>
  <si>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</si>
  <si>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</si>
  <si>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</si>
  <si>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</si>
  <si>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</si>
  <si>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</si>
  <si>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</si>
  <si>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</si>
  <si>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</si>
  <si>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</si>
  <si>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</si>
  <si>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</si>
  <si>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</si>
  <si>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</si>
  <si>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</si>
  <si>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</si>
  <si>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</si>
  <si>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</si>
  <si>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</si>
  <si>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</si>
  <si>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</si>
  <si>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</si>
  <si>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</si>
  <si>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</si>
  <si>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</si>
  <si>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</si>
  <si>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</si>
  <si>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</si>
  <si>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</si>
  <si>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</si>
  <si>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</si>
  <si>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</si>
  <si>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</si>
  <si>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</si>
  <si>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</si>
  <si>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</si>
  <si>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</si>
  <si>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</si>
  <si>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</si>
  <si>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</si>
  <si>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</si>
  <si>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</si>
  <si>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</si>
  <si>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</si>
  <si>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</si>
  <si>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</si>
  <si>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</si>
  <si>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</si>
  <si>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</si>
  <si>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</si>
  <si>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</si>
  <si>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</si>
  <si>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</si>
  <si>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</si>
  <si>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</si>
  <si>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</si>
  <si>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</si>
  <si>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</si>
  <si>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</si>
  <si>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</si>
  <si>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</si>
  <si>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</si>
  <si>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</si>
  <si>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</si>
  <si>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</si>
  <si>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</si>
  <si>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</si>
  <si>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</si>
  <si>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</si>
  <si>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</si>
  <si>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</si>
  <si>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</si>
  <si>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</si>
  <si>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</si>
  <si>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</si>
  <si>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</si>
  <si>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</si>
  <si>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</si>
  <si>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</si>
  <si>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</si>
  <si>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</si>
  <si>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</si>
  <si>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</si>
  <si>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</si>
  <si>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</si>
  <si>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</si>
  <si>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</si>
  <si>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</si>
  <si>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</si>
  <si>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</si>
  <si>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</si>
  <si>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</si>
  <si>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</si>
  <si>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</si>
  <si>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</si>
  <si>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</si>
  <si>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</si>
  <si>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</si>
  <si>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</si>
  <si>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</si>
  <si>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</si>
  <si>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</si>
  <si>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</si>
  <si>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</si>
  <si>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</si>
  <si>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</si>
  <si>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</si>
  <si>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</si>
  <si>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</si>
  <si>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</si>
  <si>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</si>
  <si>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</si>
  <si>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</si>
  <si>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</si>
  <si>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</si>
  <si>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</si>
  <si>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</si>
  <si>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</si>
  <si>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</si>
  <si>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</si>
  <si>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</si>
  <si>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</si>
  <si>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</si>
  <si>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</si>
  <si>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</si>
  <si>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</si>
  <si>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</si>
  <si>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</si>
  <si>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</si>
  <si>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</si>
  <si>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</si>
  <si>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</si>
  <si>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</si>
  <si>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</si>
  <si>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</si>
  <si>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</si>
  <si>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</si>
  <si>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</si>
  <si>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</si>
  <si>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</si>
  <si>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</si>
  <si>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</si>
  <si>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</si>
  <si>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</si>
  <si>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</si>
  <si>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</si>
  <si>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</si>
  <si>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</si>
  <si>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</si>
  <si>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</si>
  <si>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</si>
  <si>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</si>
  <si>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</si>
  <si>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</si>
  <si>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</si>
  <si>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</si>
  <si>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</si>
  <si>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</si>
  <si>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</si>
  <si>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</si>
  <si>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</si>
  <si>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</si>
  <si>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</si>
  <si>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</si>
  <si>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</si>
  <si>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</si>
  <si>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</si>
  <si>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</si>
  <si>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</si>
  <si>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</si>
  <si>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</si>
  <si>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</si>
  <si>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</si>
  <si>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</si>
  <si>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</si>
  <si>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</si>
  <si>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</si>
  <si>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</si>
  <si>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</si>
  <si>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</si>
  <si>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</si>
  <si>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</si>
  <si>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</si>
  <si>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</si>
  <si>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</si>
  <si>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</si>
  <si>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</si>
  <si>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</si>
  <si>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</si>
  <si>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</si>
  <si>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</si>
  <si>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</si>
  <si>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</si>
  <si>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</si>
  <si>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</si>
  <si>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</si>
  <si>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</si>
  <si>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</si>
  <si>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</si>
  <si>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</si>
  <si>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</si>
  <si>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</si>
  <si>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</si>
  <si>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</si>
  <si>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</si>
  <si>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</si>
  <si>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</si>
  <si>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</si>
  <si>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</si>
  <si>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</si>
  <si>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</si>
  <si>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</si>
  <si>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</si>
  <si>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</si>
  <si>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</si>
  <si>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</si>
  <si>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</si>
  <si>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</si>
  <si>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</si>
  <si>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</si>
  <si>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</si>
  <si>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</si>
  <si>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</si>
  <si>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</si>
  <si>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</si>
  <si>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</si>
  <si>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</si>
  <si>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</si>
  <si>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</si>
  <si>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</si>
  <si>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</si>
  <si>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</si>
  <si>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</si>
  <si>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</si>
  <si>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</si>
  <si>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</si>
  <si>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</si>
  <si>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</si>
  <si>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</si>
  <si>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</si>
  <si>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</si>
  <si>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</si>
  <si>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</si>
  <si>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</si>
  <si>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</si>
  <si>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</si>
  <si>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</si>
  <si>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</si>
  <si>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</si>
  <si>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</si>
  <si>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</si>
  <si>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</si>
  <si>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</si>
  <si>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</si>
  <si>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</si>
  <si>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</si>
  <si>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</si>
  <si>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</si>
  <si>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</si>
  <si>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</si>
  <si>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</si>
  <si>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</si>
  <si>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</si>
  <si>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</si>
  <si>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</si>
  <si>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</si>
  <si>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</si>
  <si>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</si>
  <si>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</si>
  <si>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</si>
  <si>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</si>
  <si>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</si>
  <si>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</si>
  <si>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</si>
  <si>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</si>
  <si>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</si>
  <si>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</si>
  <si>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</si>
  <si>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</si>
  <si>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</si>
  <si>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</si>
  <si>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</si>
  <si>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</si>
  <si>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</si>
  <si>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</si>
  <si>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</si>
  <si>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</si>
  <si>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</si>
  <si>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</si>
  <si>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</si>
  <si>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</si>
  <si>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</si>
  <si>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</si>
  <si>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</si>
  <si>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</si>
  <si>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</si>
  <si>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</si>
  <si>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</si>
  <si>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</si>
  <si>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</si>
  <si>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</si>
  <si>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</si>
  <si>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</si>
  <si>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</si>
  <si>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</si>
  <si>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</si>
  <si>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</si>
  <si>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</si>
  <si>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</si>
  <si>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</si>
  <si>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</si>
  <si>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</si>
  <si>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</si>
  <si>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</si>
  <si>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</si>
  <si>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</si>
  <si>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</si>
  <si>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</si>
  <si>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</si>
  <si>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</si>
  <si>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</si>
  <si>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</si>
  <si>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</si>
  <si>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</si>
  <si>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</si>
  <si>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</si>
  <si>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</si>
  <si>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</si>
  <si>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</si>
  <si>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</si>
  <si>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</si>
  <si>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</si>
  <si>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</si>
  <si>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</si>
  <si>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</si>
  <si>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</si>
  <si>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</si>
  <si>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</si>
  <si>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</si>
  <si>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</si>
  <si>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</si>
  <si>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</si>
  <si>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</si>
  <si>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</si>
  <si>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</si>
  <si>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</si>
  <si>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</si>
  <si>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</si>
  <si>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</si>
  <si>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</si>
  <si>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</si>
  <si>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</si>
  <si>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</si>
  <si>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</si>
  <si>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</si>
  <si>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</si>
  <si>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</si>
  <si>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</si>
  <si>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</si>
  <si>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</si>
  <si>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</si>
  <si>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</si>
  <si>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</si>
  <si>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</si>
  <si>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</si>
  <si>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</si>
  <si>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</si>
  <si>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</si>
  <si>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</si>
  <si>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</si>
  <si>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</si>
  <si>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</si>
  <si>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</si>
  <si>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</si>
  <si>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</si>
  <si>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</si>
  <si>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</si>
  <si>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</si>
  <si>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</si>
  <si>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</si>
  <si>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</si>
  <si>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</si>
  <si>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</si>
  <si>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</si>
  <si>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</si>
  <si>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</si>
  <si>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</si>
  <si>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</si>
  <si>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</si>
  <si>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</si>
  <si>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</si>
  <si>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</si>
  <si>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</si>
  <si>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</si>
  <si>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</si>
  <si>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</si>
  <si>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</si>
  <si>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</si>
  <si>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</si>
  <si>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</si>
  <si>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</si>
  <si>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</si>
  <si>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</si>
  <si>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</si>
  <si>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</si>
  <si>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</si>
  <si>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</si>
  <si>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</si>
  <si>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</si>
  <si>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</si>
  <si>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</si>
  <si>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</si>
  <si>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</si>
  <si>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</si>
  <si>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</si>
  <si>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</si>
  <si>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</si>
  <si>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</si>
  <si>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</si>
  <si>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</si>
  <si>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</si>
  <si>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</si>
  <si>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</si>
  <si>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</si>
  <si>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</si>
  <si>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</si>
  <si>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</si>
  <si>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</si>
  <si>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</si>
  <si>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</si>
  <si>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</si>
  <si>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</si>
  <si>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</si>
  <si>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</si>
  <si>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</si>
  <si>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</si>
  <si>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</si>
  <si>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</si>
  <si>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</si>
  <si>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</si>
  <si>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</si>
  <si>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</si>
  <si>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</si>
  <si>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</si>
  <si>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</si>
  <si>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</si>
  <si>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</si>
  <si>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</si>
  <si>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</si>
  <si>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</si>
  <si>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</si>
  <si>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</si>
  <si>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</si>
  <si>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</si>
  <si>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</si>
  <si>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</si>
  <si>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</si>
  <si>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</si>
  <si>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</si>
  <si>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</si>
  <si>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</si>
  <si>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</si>
  <si>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</si>
  <si>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</si>
  <si>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</si>
  <si>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</si>
  <si>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</si>
  <si>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</si>
  <si>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</si>
  <si>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</si>
  <si>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</si>
  <si>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</si>
  <si>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</si>
  <si>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</si>
  <si>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</si>
  <si>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</si>
  <si>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</si>
  <si>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</si>
  <si>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</si>
  <si>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</si>
  <si>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</si>
  <si>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</si>
  <si>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</si>
  <si>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</si>
  <si>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</si>
  <si>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</si>
  <si>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</si>
  <si>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</si>
  <si>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</si>
  <si>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</si>
  <si>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</si>
  <si>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</si>
  <si>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</si>
  <si>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</si>
  <si>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</si>
  <si>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</si>
  <si>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</si>
  <si>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</si>
  <si>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</si>
  <si>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</si>
  <si>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</si>
  <si>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</si>
  <si>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</si>
  <si>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</si>
  <si>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</si>
  <si>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</si>
  <si>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</si>
  <si>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</si>
  <si>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</si>
  <si>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</si>
  <si>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</si>
  <si>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</si>
  <si>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</si>
  <si>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</si>
  <si>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</si>
  <si>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</si>
  <si>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</si>
  <si>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</si>
  <si>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</si>
  <si>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</si>
  <si>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</si>
  <si>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</si>
  <si>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</si>
  <si>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</si>
  <si>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</si>
  <si>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</si>
  <si>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</si>
  <si>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</si>
  <si>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</si>
  <si>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</si>
  <si>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</si>
  <si>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</si>
  <si>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</si>
  <si>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</si>
  <si>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</si>
  <si>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</si>
  <si>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</si>
  <si>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</si>
  <si>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</si>
  <si>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</si>
  <si>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</si>
  <si>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</si>
  <si>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</si>
  <si>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</si>
  <si>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</si>
  <si>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</si>
  <si>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</si>
  <si>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</si>
  <si>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</si>
  <si>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</si>
  <si>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</si>
  <si>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</si>
  <si>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</si>
  <si>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</si>
  <si>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</si>
  <si>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</si>
  <si>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</si>
  <si>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</si>
  <si>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</si>
  <si>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</si>
  <si>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</si>
  <si>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</si>
  <si>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</si>
  <si>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</si>
  <si>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</si>
  <si>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</si>
  <si>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</si>
  <si>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</si>
  <si>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</si>
  <si>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</si>
  <si>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</si>
  <si>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</si>
  <si>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</si>
  <si>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</si>
  <si>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</si>
  <si>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</si>
  <si>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</si>
  <si>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</si>
  <si>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</si>
  <si>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</si>
  <si>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</si>
  <si>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</si>
  <si>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</si>
  <si>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</si>
  <si>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</si>
  <si>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</si>
  <si>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</si>
  <si>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</si>
  <si>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</si>
  <si>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</si>
  <si>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</si>
  <si>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</si>
  <si>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</si>
  <si>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</si>
  <si>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</si>
  <si>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</si>
  <si>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</si>
  <si>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</si>
  <si>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</si>
  <si>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</si>
  <si>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</si>
  <si>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</si>
  <si>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</si>
  <si>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</si>
  <si>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</si>
  <si>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</si>
  <si>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</si>
  <si>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</si>
  <si>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</si>
  <si>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</si>
  <si>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</si>
  <si>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</si>
  <si>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</si>
  <si>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</si>
  <si>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</si>
  <si>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</si>
  <si>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</si>
  <si>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</si>
  <si>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</si>
  <si>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</si>
  <si>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</si>
  <si>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</si>
  <si>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</si>
  <si>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</si>
  <si>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</si>
  <si>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</si>
  <si>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</si>
  <si>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</si>
  <si>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</si>
  <si>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</si>
  <si>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</si>
  <si>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</si>
  <si>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</si>
  <si>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</si>
  <si>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</si>
  <si>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</si>
  <si>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</si>
  <si>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</si>
  <si>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</si>
  <si>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</si>
  <si>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</si>
  <si>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</si>
  <si>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</si>
  <si>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</si>
  <si>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</si>
  <si>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</si>
  <si>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</si>
  <si>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</si>
  <si>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</si>
  <si>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</si>
  <si>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</si>
  <si>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</si>
  <si>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</si>
  <si>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</si>
  <si>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</si>
  <si>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</si>
  <si>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</si>
  <si>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</si>
  <si>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</si>
  <si>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</si>
  <si>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</si>
  <si>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</si>
  <si>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</si>
  <si>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</si>
  <si>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</si>
  <si>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</si>
  <si>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</si>
  <si>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</si>
  <si>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</si>
  <si>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</si>
  <si>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</si>
  <si>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</si>
  <si>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</si>
  <si>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</si>
  <si>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</si>
  <si>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</si>
  <si>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</si>
  <si>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</si>
  <si>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</si>
  <si>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</si>
  <si>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</si>
  <si>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</si>
  <si>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</si>
  <si>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</si>
  <si>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</si>
  <si>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</si>
  <si>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</si>
  <si>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</si>
  <si>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</si>
  <si>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</si>
  <si>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</si>
  <si>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</si>
  <si>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</si>
  <si>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</si>
  <si>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</si>
  <si>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</si>
  <si>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</si>
  <si>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</si>
  <si>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</si>
  <si>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</si>
  <si>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</si>
  <si>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</si>
  <si>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</si>
  <si>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</si>
  <si>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</si>
  <si>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</si>
  <si>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</si>
  <si>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</si>
  <si>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</si>
  <si>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</si>
  <si>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</si>
  <si>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</si>
  <si>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</si>
  <si>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</si>
  <si>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</si>
  <si>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</si>
  <si>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</si>
  <si>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</si>
  <si>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</si>
  <si>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</si>
  <si>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</si>
  <si>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</si>
  <si>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</si>
  <si>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</si>
  <si>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</si>
  <si>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</si>
  <si>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</si>
  <si>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</si>
  <si>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</si>
  <si>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</si>
  <si>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</si>
  <si>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</si>
  <si>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</si>
  <si>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</si>
  <si>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</si>
  <si>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</si>
  <si>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</si>
  <si>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</si>
  <si>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</si>
  <si>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</si>
  <si>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</si>
  <si>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</si>
  <si>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</si>
  <si>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</si>
  <si>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</si>
  <si>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</si>
  <si>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</si>
  <si>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</si>
  <si>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</si>
  <si>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</si>
  <si>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</si>
  <si>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</si>
  <si>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</si>
  <si>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</si>
  <si>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</si>
  <si>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</si>
  <si>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</si>
  <si>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</si>
  <si>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</si>
  <si>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</si>
  <si>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</si>
  <si>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</si>
  <si>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</si>
  <si>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</si>
  <si>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</si>
  <si>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</si>
  <si>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</si>
  <si>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</si>
  <si>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</si>
  <si>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</si>
  <si>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</si>
  <si>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</si>
  <si>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</si>
  <si>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</si>
  <si>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</si>
  <si>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</si>
  <si>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</si>
  <si>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</si>
  <si>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</si>
  <si>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</si>
  <si>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</si>
  <si>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</si>
  <si>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</si>
  <si>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</si>
  <si>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</si>
  <si>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</si>
  <si>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</si>
  <si>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</si>
  <si>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</si>
  <si>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</si>
  <si>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</si>
  <si>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</si>
  <si>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</si>
  <si>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</si>
  <si>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</si>
  <si>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</si>
  <si>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</si>
  <si>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</si>
  <si>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</si>
  <si>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</si>
  <si>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</si>
  <si>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</si>
  <si>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</si>
  <si>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</si>
  <si>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</si>
  <si>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</si>
  <si>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</si>
  <si>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</si>
  <si>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</si>
  <si>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</si>
  <si>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</si>
  <si>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</si>
  <si>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</si>
  <si>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</si>
  <si>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</si>
  <si>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</si>
  <si>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</si>
  <si>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</si>
  <si>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</si>
  <si>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</si>
  <si>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</si>
  <si>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</si>
  <si>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</si>
  <si>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</si>
  <si>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</si>
  <si>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</si>
  <si>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</si>
  <si>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</si>
  <si>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</si>
  <si>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</si>
  <si>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</si>
  <si>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</si>
  <si>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</si>
  <si>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</si>
  <si>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</si>
  <si>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</si>
  <si>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</si>
  <si>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</si>
  <si>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</si>
  <si>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</si>
  <si>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</si>
  <si>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</si>
  <si>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</si>
  <si>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</si>
  <si>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</si>
  <si>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</si>
  <si>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</si>
  <si>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</si>
  <si>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</si>
  <si>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</si>
  <si>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</si>
  <si>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</si>
  <si>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</si>
  <si>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</si>
  <si>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</si>
  <si>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</si>
  <si>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</si>
  <si>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</si>
  <si>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</si>
  <si>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</si>
  <si>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</si>
  <si>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</si>
  <si>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</si>
  <si>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</si>
  <si>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</si>
  <si>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</si>
  <si>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</si>
  <si>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</si>
  <si>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</si>
  <si>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</si>
  <si>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</si>
  <si>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</si>
  <si>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</si>
  <si>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</si>
  <si>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</si>
  <si>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</si>
  <si>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</si>
  <si>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</si>
  <si>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</si>
  <si>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</si>
  <si>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</si>
  <si>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</si>
  <si>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</si>
  <si>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</si>
  <si>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</si>
  <si>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</si>
  <si>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</si>
  <si>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</si>
  <si>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</si>
  <si>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</si>
  <si>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</si>
  <si>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</si>
  <si>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</si>
  <si>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</si>
  <si>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</si>
  <si>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</si>
  <si>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</si>
  <si>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</si>
  <si>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</si>
  <si>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</si>
  <si>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</si>
  <si>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</si>
  <si>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</si>
  <si>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</si>
  <si>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</si>
  <si>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</si>
  <si>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</si>
  <si>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</si>
  <si>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</si>
  <si>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</si>
  <si>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</si>
  <si>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</si>
  <si>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</si>
  <si>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</si>
  <si>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</si>
  <si>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</si>
  <si>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</si>
  <si>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</si>
  <si>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</si>
  <si>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</si>
  <si>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</si>
  <si>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</si>
  <si>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</si>
  <si>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</si>
  <si>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</si>
  <si>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</si>
  <si>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</si>
  <si>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</si>
  <si>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</si>
  <si>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</si>
  <si>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</si>
  <si>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</si>
  <si>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</si>
  <si>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</si>
  <si>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</si>
  <si>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</si>
  <si>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</si>
  <si>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</si>
  <si>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</si>
  <si>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</si>
  <si>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</si>
  <si>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</si>
  <si>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</si>
  <si>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</si>
  <si>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</si>
  <si>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</si>
  <si>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</si>
  <si>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</si>
  <si>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</si>
  <si>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</si>
  <si>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</si>
  <si>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</si>
  <si>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</si>
  <si>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</si>
  <si>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</si>
  <si>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</si>
  <si>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</si>
  <si>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</si>
  <si>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</si>
  <si>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</si>
  <si>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</si>
  <si>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</si>
  <si>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</si>
  <si>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</si>
  <si>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</si>
  <si>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</si>
  <si>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</si>
  <si>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</si>
  <si>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</si>
  <si>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</si>
  <si>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</si>
  <si>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</si>
  <si>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</si>
  <si>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</si>
  <si>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</si>
  <si>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</si>
  <si>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</si>
  <si>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</si>
  <si>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</si>
  <si>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</si>
  <si>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</si>
  <si>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</si>
  <si>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</si>
  <si>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</si>
  <si>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</si>
  <si>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</si>
  <si>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</si>
  <si>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</si>
  <si>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</si>
  <si>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</si>
  <si>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</si>
  <si>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</si>
  <si>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</si>
  <si>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</si>
  <si>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</si>
  <si>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</si>
  <si>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</si>
  <si>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</si>
  <si>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</si>
  <si>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</si>
  <si>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</si>
  <si>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</si>
  <si>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</si>
  <si>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</si>
  <si>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</si>
  <si>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</si>
  <si>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</si>
  <si>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</si>
  <si>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</si>
  <si>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</si>
  <si>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</si>
  <si>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</si>
  <si>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</si>
  <si>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</si>
  <si>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</si>
  <si>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</si>
  <si>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</si>
  <si>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</si>
  <si>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</si>
  <si>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</si>
  <si>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</si>
  <si>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</si>
  <si>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</si>
  <si>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</si>
  <si>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</si>
  <si>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</si>
  <si>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</si>
  <si>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</si>
  <si>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</si>
  <si>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</si>
  <si>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</si>
  <si>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</si>
  <si>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</si>
  <si>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</si>
  <si>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</si>
  <si>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</si>
  <si>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</si>
  <si>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</si>
  <si>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</si>
  <si>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</si>
  <si>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</si>
  <si>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</si>
  <si>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</si>
  <si>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</si>
  <si>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</si>
  <si>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</si>
  <si>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</si>
  <si>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</si>
  <si>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</si>
  <si>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</si>
  <si>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</si>
  <si>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</si>
  <si>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</si>
  <si>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</si>
  <si>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</si>
  <si>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</si>
  <si>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</si>
  <si>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</si>
  <si>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</si>
  <si>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</si>
  <si>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</si>
  <si>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</si>
  <si>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</si>
  <si>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</si>
  <si>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</si>
  <si>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</si>
  <si>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</si>
  <si>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</si>
  <si>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</si>
  <si>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</si>
  <si>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</si>
  <si>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</si>
  <si>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</si>
  <si>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</si>
  <si>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</si>
  <si>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</si>
  <si>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</si>
  <si>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</si>
  <si>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</si>
  <si>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</si>
  <si>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</si>
  <si>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</si>
  <si>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</si>
  <si>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</si>
  <si>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</si>
  <si>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</si>
  <si>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</si>
  <si>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</si>
  <si>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</si>
  <si>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</si>
  <si>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</si>
  <si>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</si>
  <si>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</si>
  <si>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</si>
  <si>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</si>
  <si>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</si>
  <si>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</si>
  <si>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</si>
  <si>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</si>
  <si>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</si>
  <si>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</si>
  <si>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</si>
  <si>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</si>
  <si>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</si>
  <si>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</si>
  <si>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</si>
  <si>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</si>
  <si>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</si>
  <si>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</si>
  <si>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</si>
  <si>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</si>
  <si>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</si>
  <si>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</si>
  <si>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</si>
  <si>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</si>
  <si>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</si>
  <si>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</si>
  <si>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</si>
  <si>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</si>
  <si>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</si>
  <si>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</si>
  <si>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</si>
  <si>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</si>
  <si>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</si>
  <si>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</si>
  <si>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</si>
  <si>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</si>
  <si>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</si>
  <si>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</si>
  <si>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</si>
  <si>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</si>
  <si>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</si>
  <si>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</si>
  <si>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</si>
  <si>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</si>
  <si>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</si>
  <si>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</si>
  <si>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</si>
  <si>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</si>
  <si>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</si>
  <si>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</si>
  <si>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</si>
  <si>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</si>
  <si>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</si>
  <si>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</si>
  <si>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</si>
  <si>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</si>
  <si>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</si>
  <si>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</si>
  <si>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</si>
  <si>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</si>
  <si>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</si>
  <si>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</si>
  <si>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</si>
  <si>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</si>
  <si>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</si>
  <si>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</si>
  <si>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</si>
  <si>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</si>
  <si>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</si>
  <si>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</si>
  <si>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</si>
  <si>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</si>
  <si>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</si>
  <si>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</si>
  <si>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</si>
  <si>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</si>
  <si>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</si>
  <si>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</si>
  <si>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</si>
  <si>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</si>
  <si>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</si>
  <si>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</si>
  <si>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</si>
  <si>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</si>
  <si>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</si>
  <si>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</si>
  <si>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</si>
  <si>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</si>
  <si>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</si>
  <si>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</si>
  <si>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</si>
  <si>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</si>
  <si>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</si>
  <si>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</si>
  <si>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</si>
  <si>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</si>
  <si>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</si>
  <si>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</si>
  <si>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</si>
  <si>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</si>
  <si>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</si>
  <si>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</si>
  <si>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</si>
  <si>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</si>
  <si>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</si>
  <si>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</si>
  <si>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</si>
  <si>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</si>
  <si>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</si>
  <si>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</si>
  <si>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</si>
  <si>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</si>
  <si>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</si>
  <si>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</si>
  <si>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</si>
  <si>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</si>
  <si>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</si>
  <si>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</si>
  <si>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</si>
  <si>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</si>
  <si>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</si>
  <si>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</si>
  <si>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</si>
  <si>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</si>
  <si>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</si>
  <si>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</si>
  <si>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</si>
  <si>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</si>
  <si>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</si>
  <si>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</si>
  <si>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</si>
  <si>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</si>
  <si>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</si>
  <si>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</si>
  <si>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</si>
  <si>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</si>
  <si>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</si>
  <si>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</si>
  <si>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</si>
  <si>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</si>
  <si>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</si>
  <si>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</si>
  <si>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</si>
  <si>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</si>
  <si>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</si>
  <si>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</si>
  <si>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</si>
  <si>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</si>
  <si>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</si>
  <si>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</si>
  <si>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</si>
  <si>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</si>
  <si>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</si>
  <si>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</si>
  <si>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</si>
  <si>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</si>
  <si>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</si>
  <si>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</si>
  <si>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</si>
  <si>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</si>
  <si>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</si>
  <si>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</si>
  <si>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</si>
  <si>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</si>
  <si>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</si>
  <si>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</si>
  <si>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</si>
  <si>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</si>
  <si>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</si>
  <si>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</si>
  <si>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</si>
  <si>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</si>
  <si>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</si>
  <si>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</si>
  <si>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</si>
  <si>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</si>
  <si>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</si>
  <si>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</si>
  <si>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</si>
  <si>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</si>
  <si>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</si>
  <si>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</si>
  <si>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</si>
  <si>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</si>
  <si>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</si>
  <si>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</si>
  <si>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</si>
  <si>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</si>
  <si>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</si>
  <si>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</si>
  <si>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</si>
  <si>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</si>
  <si>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</si>
  <si>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</si>
  <si>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</si>
  <si>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</si>
  <si>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</si>
  <si>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</si>
  <si>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</si>
  <si>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</si>
  <si>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</si>
  <si>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</si>
  <si>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</si>
  <si>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</si>
  <si>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</si>
  <si>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</si>
  <si>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</si>
  <si>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</si>
  <si>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</si>
  <si>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</si>
  <si>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</si>
  <si>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</si>
  <si>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</si>
  <si>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</si>
  <si>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</si>
  <si>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</si>
  <si>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</si>
  <si>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</si>
  <si>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</si>
  <si>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</si>
  <si>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</si>
  <si>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</si>
  <si>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</si>
  <si>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</si>
  <si>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</si>
  <si>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</si>
  <si>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</si>
  <si>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</si>
  <si>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</si>
  <si>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</si>
  <si>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</si>
  <si>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</si>
  <si>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</si>
  <si>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</si>
  <si>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</si>
  <si>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</si>
  <si>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</si>
  <si>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</si>
  <si>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</si>
  <si>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</si>
  <si>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</si>
  <si>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</si>
  <si>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</si>
  <si>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</si>
  <si>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</si>
  <si>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</si>
  <si>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</si>
  <si>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</si>
  <si>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</si>
  <si>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</si>
  <si>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</si>
  <si>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</si>
  <si>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</si>
  <si>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</si>
  <si>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</si>
  <si>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</si>
  <si>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</si>
  <si>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</si>
  <si>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</si>
  <si>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</si>
  <si>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</si>
  <si>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</si>
  <si>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</si>
  <si>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</si>
  <si>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</si>
  <si>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</si>
  <si>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</si>
  <si>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</si>
  <si>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</si>
  <si>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</si>
  <si>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</si>
  <si>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</si>
  <si>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</si>
  <si>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</si>
  <si>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</si>
  <si>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</si>
  <si>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</si>
  <si>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</si>
  <si>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</si>
  <si>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</si>
  <si>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</si>
  <si>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</si>
  <si>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</si>
  <si>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</si>
  <si>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</si>
  <si>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</si>
  <si>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</si>
  <si>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</si>
  <si>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</si>
  <si>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</si>
  <si>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</si>
  <si>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</si>
  <si>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</si>
  <si>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</si>
  <si>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</si>
  <si>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</si>
  <si>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</si>
  <si>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</si>
  <si>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</si>
  <si>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</si>
  <si>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</si>
  <si>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</si>
  <si>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</si>
  <si>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</si>
  <si>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</si>
  <si>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</si>
  <si>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</si>
  <si>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</si>
  <si>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</si>
  <si>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</si>
  <si>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</si>
  <si>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</si>
  <si>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</si>
  <si>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</si>
  <si>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</si>
  <si>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</si>
  <si>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</si>
  <si>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</si>
  <si>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</si>
  <si>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</si>
  <si>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</si>
  <si>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</si>
  <si>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</si>
  <si>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</si>
  <si>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</si>
  <si>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</si>
  <si>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</si>
  <si>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</si>
  <si>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</si>
  <si>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</si>
  <si>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</si>
  <si>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</si>
  <si>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</si>
  <si>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</si>
  <si>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</si>
  <si>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</si>
  <si>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</si>
  <si>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</si>
  <si>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</si>
  <si>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</si>
  <si>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</si>
  <si>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</si>
  <si>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</si>
  <si>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</si>
  <si>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</si>
  <si>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</si>
  <si>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</si>
  <si>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</si>
  <si>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</si>
  <si>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</si>
  <si>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</si>
  <si>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</si>
  <si>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</si>
  <si>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</si>
  <si>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</si>
  <si>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</si>
  <si>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</si>
  <si>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</si>
  <si>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</si>
  <si>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</si>
  <si>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</si>
  <si>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</si>
  <si>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</si>
  <si>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</si>
  <si>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</si>
  <si>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</si>
  <si>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</si>
  <si>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</si>
  <si>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</si>
  <si>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</si>
  <si>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</si>
  <si>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</si>
  <si>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</si>
  <si>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</si>
  <si>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</si>
  <si>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</si>
  <si>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</si>
  <si>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</si>
  <si>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</si>
  <si>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</si>
  <si>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</si>
  <si>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</si>
  <si>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</si>
  <si>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</si>
  <si>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</si>
  <si>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</si>
  <si>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</si>
  <si>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</si>
  <si>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</si>
  <si>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</si>
  <si>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</si>
  <si>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</si>
  <si>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</si>
  <si>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</si>
  <si>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</si>
  <si>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</si>
  <si>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</si>
  <si>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</si>
  <si>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</si>
  <si>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</si>
  <si>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</si>
  <si>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</si>
  <si>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</si>
  <si>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</si>
  <si>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</si>
  <si>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</si>
  <si>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</si>
  <si>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</si>
  <si>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</si>
  <si>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</si>
  <si>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</si>
  <si>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</si>
  <si>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</si>
  <si>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</si>
  <si>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</si>
  <si>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</si>
  <si>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</si>
  <si>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</si>
  <si>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</si>
  <si>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</si>
  <si>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</si>
  <si>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</si>
  <si>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</si>
  <si>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</si>
  <si>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</si>
  <si>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</si>
  <si>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</si>
  <si>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</si>
  <si>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</si>
  <si>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</si>
  <si>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</si>
  <si>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</si>
  <si>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</si>
  <si>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</si>
  <si>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</si>
  <si>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</si>
  <si>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</si>
  <si>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</si>
  <si>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</si>
  <si>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</si>
  <si>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</si>
  <si>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</si>
  <si>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</si>
  <si>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</si>
  <si>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</si>
  <si>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</si>
  <si>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</si>
  <si>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</si>
  <si>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</si>
  <si>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</si>
  <si>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</si>
  <si>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</si>
  <si>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</si>
  <si>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</si>
  <si>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</si>
  <si>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</si>
  <si>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</si>
  <si>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</si>
  <si>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</si>
  <si>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</si>
  <si>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</si>
  <si>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</si>
  <si>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</si>
  <si>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</si>
  <si>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</si>
  <si>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</si>
  <si>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</si>
  <si>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</si>
  <si>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</si>
  <si>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</si>
  <si>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</si>
  <si>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</si>
  <si>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</si>
  <si>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</si>
  <si>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</si>
  <si>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</si>
  <si>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</si>
  <si>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</si>
  <si>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</si>
  <si>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</si>
  <si>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</si>
  <si>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</si>
  <si>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</si>
  <si>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</si>
  <si>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</si>
  <si>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</si>
  <si>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</si>
  <si>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</si>
  <si>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</si>
  <si>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</si>
  <si>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</si>
  <si>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</si>
  <si>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</si>
  <si>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</si>
  <si>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</si>
  <si>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</si>
  <si>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</si>
  <si>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</si>
  <si>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</si>
  <si>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</si>
  <si>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</si>
  <si>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</si>
  <si>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</si>
  <si>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</si>
  <si>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</si>
  <si>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</si>
  <si>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</si>
  <si>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</si>
  <si>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</si>
  <si>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</si>
  <si>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</si>
  <si>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</si>
  <si>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</si>
  <si>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</si>
  <si>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</si>
  <si>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</si>
  <si>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</si>
  <si>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</si>
  <si>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</si>
  <si>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</si>
  <si>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</si>
  <si>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</si>
  <si>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</si>
  <si>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</si>
  <si>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</si>
  <si>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</si>
  <si>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</si>
  <si>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</si>
  <si>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</si>
  <si>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</si>
  <si>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</si>
  <si>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</si>
  <si>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</si>
  <si>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</si>
  <si>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</si>
  <si>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</si>
  <si>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</si>
  <si>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</si>
  <si>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</si>
  <si>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</si>
  <si>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</si>
  <si>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</si>
  <si>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</si>
  <si>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</si>
  <si>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</si>
  <si>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</si>
  <si>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</si>
  <si>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</si>
  <si>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</si>
  <si>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</si>
  <si>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</si>
  <si>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</si>
  <si>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</si>
  <si>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</si>
  <si>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</si>
  <si>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</si>
  <si>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</si>
  <si>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</si>
  <si>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</si>
  <si>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</si>
  <si>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</si>
  <si>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</si>
  <si>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</si>
  <si>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</si>
  <si>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</si>
  <si>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</si>
  <si>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</si>
  <si>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</si>
  <si>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</si>
  <si>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</si>
  <si>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</si>
  <si>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</si>
  <si>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</si>
  <si>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</si>
  <si>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</si>
  <si>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</si>
  <si>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</si>
  <si>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</si>
  <si>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</si>
  <si>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</si>
  <si>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</si>
  <si>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</si>
  <si>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</si>
  <si>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</si>
  <si>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</si>
  <si>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</si>
  <si>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</si>
  <si>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</si>
  <si>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</si>
  <si>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</si>
  <si>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</si>
  <si>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</si>
  <si>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</si>
  <si>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</si>
  <si>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</si>
  <si>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</si>
  <si>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</si>
  <si>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</si>
  <si>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</si>
  <si>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</si>
  <si>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</si>
  <si>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</si>
  <si>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</si>
  <si>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</si>
  <si>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</si>
  <si>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</si>
  <si>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</si>
  <si>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</si>
  <si>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</si>
  <si>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</si>
  <si>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</si>
  <si>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</si>
  <si>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</si>
  <si>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</si>
  <si>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</si>
  <si>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</si>
  <si>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</si>
  <si>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</si>
  <si>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</si>
  <si>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</si>
  <si>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</si>
  <si>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</si>
  <si>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</si>
  <si>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</si>
  <si>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</si>
  <si>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</si>
  <si>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</si>
  <si>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</si>
  <si>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</si>
  <si>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</si>
  <si>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</si>
  <si>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</si>
  <si>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</si>
  <si>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</si>
  <si>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</si>
  <si>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</si>
  <si>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</si>
  <si>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</si>
  <si>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</si>
  <si>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</si>
  <si>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</si>
  <si>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</si>
  <si>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</si>
  <si>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</si>
  <si>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</si>
  <si>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</si>
  <si>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</si>
  <si>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</si>
  <si>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</si>
  <si>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</si>
  <si>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</si>
  <si>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</si>
  <si>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</si>
  <si>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</si>
  <si>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</si>
  <si>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</si>
  <si>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</si>
  <si>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</si>
  <si>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</si>
  <si>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</si>
  <si>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</si>
  <si>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</si>
  <si>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</si>
  <si>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</si>
  <si>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</si>
  <si>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</si>
  <si>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</si>
  <si>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</si>
  <si>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</si>
  <si>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</si>
  <si>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</si>
  <si>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</si>
  <si>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</si>
  <si>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</si>
  <si>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</si>
  <si>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</si>
  <si>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</si>
  <si>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</si>
  <si>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</si>
  <si>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</si>
  <si>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</si>
  <si>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</si>
  <si>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</si>
  <si>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</si>
  <si>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</si>
  <si>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</si>
  <si>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</si>
  <si>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</si>
  <si>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</si>
  <si>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</si>
  <si>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</si>
  <si>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</si>
  <si>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</si>
  <si>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</si>
  <si>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</si>
  <si>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</si>
  <si>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</si>
  <si>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</si>
  <si>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</si>
  <si>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</si>
  <si>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</si>
  <si>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</si>
  <si>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</si>
  <si>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</si>
  <si>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</si>
  <si>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</si>
  <si>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</si>
  <si>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</si>
  <si>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</si>
  <si>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</si>
  <si>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</si>
  <si>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</si>
  <si>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</si>
  <si>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</si>
  <si>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</si>
  <si>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</si>
  <si>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</si>
  <si>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</si>
  <si>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</si>
  <si>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</si>
  <si>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</si>
  <si>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</si>
  <si>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</si>
  <si>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</si>
  <si>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</si>
  <si>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</si>
  <si>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</si>
  <si>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</si>
  <si>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</si>
  <si>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</si>
  <si>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</si>
  <si>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</si>
  <si>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</si>
  <si>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</si>
  <si>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</si>
  <si>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</si>
  <si>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</si>
  <si>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</si>
  <si>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</si>
  <si>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</si>
  <si>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</si>
  <si>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</si>
  <si>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</si>
  <si>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</si>
  <si>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</si>
  <si>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</si>
  <si>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</si>
  <si>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</si>
  <si>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</si>
  <si>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</si>
  <si>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</si>
  <si>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</si>
  <si>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</si>
  <si>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</si>
  <si>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</si>
  <si>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</si>
  <si>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</si>
  <si>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</si>
  <si>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</si>
  <si>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</si>
  <si>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</si>
  <si>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</si>
  <si>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</si>
  <si>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</si>
  <si>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</si>
  <si>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</si>
  <si>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</si>
  <si>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</si>
  <si>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</si>
  <si>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</si>
  <si>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</si>
  <si>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</si>
  <si>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</si>
  <si>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</si>
  <si>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</si>
  <si>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</si>
  <si>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</si>
  <si>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</si>
  <si>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</si>
  <si>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</si>
  <si>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</si>
  <si>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</si>
  <si>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</si>
  <si>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</si>
  <si>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</si>
  <si>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</si>
  <si>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</si>
  <si>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</si>
  <si>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</si>
  <si>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</si>
  <si>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</si>
  <si>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</si>
  <si>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</si>
  <si>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</si>
  <si>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</si>
  <si>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</si>
  <si>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</si>
  <si>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</si>
  <si>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</si>
  <si>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</si>
  <si>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</si>
  <si>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</si>
  <si>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</si>
  <si>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</si>
  <si>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</si>
  <si>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</si>
  <si>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</si>
  <si>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</si>
  <si>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</si>
  <si>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</si>
  <si>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</si>
  <si>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</si>
  <si>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</si>
  <si>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</si>
  <si>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</si>
  <si>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</si>
  <si>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</si>
  <si>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</si>
  <si>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</si>
  <si>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</si>
  <si>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</si>
  <si>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</si>
  <si>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</si>
  <si>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</si>
  <si>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</si>
  <si>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</si>
  <si>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</si>
  <si>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</si>
  <si>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</si>
  <si>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</si>
  <si>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</si>
  <si>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</si>
  <si>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</si>
  <si>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</si>
  <si>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</si>
  <si>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</si>
  <si>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</si>
  <si>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</si>
  <si>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</si>
  <si>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</si>
  <si>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</si>
  <si>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</si>
  <si>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</si>
  <si>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</si>
  <si>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</si>
  <si>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</si>
  <si>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</si>
  <si>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</si>
  <si>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</si>
  <si>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</si>
  <si>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</si>
  <si>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</si>
  <si>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</si>
  <si>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</si>
  <si>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</si>
  <si>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</si>
  <si>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</si>
  <si>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</si>
  <si>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</si>
  <si>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</si>
  <si>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</si>
  <si>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</si>
  <si>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</si>
  <si>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</si>
  <si>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</si>
  <si>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</si>
  <si>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</si>
  <si>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</si>
  <si>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</si>
  <si>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</si>
  <si>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</si>
  <si>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</si>
  <si>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</si>
  <si>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</si>
  <si>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</si>
  <si>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</si>
  <si>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</si>
  <si>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</si>
  <si>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</si>
  <si>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</si>
  <si>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</si>
  <si>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</si>
  <si>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</si>
  <si>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</si>
  <si>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</si>
  <si>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</si>
  <si>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</si>
  <si>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</si>
  <si>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</si>
  <si>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</si>
  <si>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</si>
  <si>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</si>
  <si>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</si>
  <si>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</si>
  <si>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</si>
  <si>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</si>
  <si>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</si>
  <si>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</si>
  <si>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</si>
  <si>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</si>
  <si>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</si>
  <si>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</si>
  <si>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</si>
  <si>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</si>
  <si>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</si>
  <si>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</si>
  <si>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</si>
  <si>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</si>
  <si>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</si>
  <si>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</si>
  <si>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</si>
  <si>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</si>
  <si>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</si>
  <si>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</si>
  <si>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</si>
  <si>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</si>
  <si>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</si>
  <si>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</si>
  <si>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</si>
  <si>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</si>
  <si>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</si>
  <si>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</si>
  <si>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</si>
  <si>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</si>
  <si>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</si>
  <si>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</si>
  <si>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</si>
  <si>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</si>
  <si>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</si>
  <si>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</si>
  <si>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</si>
  <si>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</si>
  <si>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</si>
  <si>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</si>
  <si>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</si>
  <si>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</si>
  <si>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</si>
  <si>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</si>
  <si>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</si>
  <si>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</si>
  <si>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</si>
  <si>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</si>
  <si>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</si>
  <si>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</si>
  <si>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</si>
  <si>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</si>
  <si>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</si>
  <si>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</si>
  <si>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</si>
  <si>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</si>
  <si>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</si>
  <si>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</si>
  <si>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</si>
  <si>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</si>
  <si>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</si>
  <si>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</si>
  <si>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</si>
  <si>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</si>
  <si>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</si>
  <si>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</si>
  <si>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</si>
  <si>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</si>
  <si>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</si>
  <si>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</si>
  <si>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</si>
  <si>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</si>
  <si>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</si>
  <si>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</si>
  <si>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</si>
  <si>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</si>
  <si>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</si>
  <si>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</si>
  <si>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</si>
  <si>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</si>
  <si>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</si>
  <si>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</si>
  <si>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</si>
  <si>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</si>
  <si>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</si>
  <si>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</si>
  <si>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</si>
  <si>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</si>
  <si>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</si>
  <si>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</si>
  <si>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</si>
  <si>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</si>
  <si>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</si>
  <si>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</si>
  <si>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</si>
  <si>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</si>
  <si>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</si>
  <si>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</si>
  <si>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</si>
  <si>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</si>
  <si>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</si>
  <si>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</si>
  <si>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</si>
  <si>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</si>
  <si>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</si>
  <si>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</si>
  <si>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</si>
  <si>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</si>
  <si>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</si>
  <si>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</si>
  <si>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</si>
  <si>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</si>
  <si>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</si>
  <si>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</si>
  <si>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</si>
  <si>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</si>
  <si>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</si>
  <si>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</si>
  <si>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</si>
  <si>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</si>
  <si>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</si>
  <si>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</si>
  <si>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</si>
  <si>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</si>
  <si>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</si>
  <si>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</si>
  <si>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</si>
  <si>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</si>
  <si>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</si>
  <si>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</si>
  <si>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</si>
  <si>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</si>
  <si>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</si>
  <si>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</si>
  <si>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</si>
  <si>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</si>
  <si>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</si>
  <si>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</si>
  <si>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</si>
  <si>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</si>
  <si>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</si>
  <si>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</si>
  <si>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</si>
  <si>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</si>
  <si>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</si>
  <si>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</si>
  <si>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</si>
  <si>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</si>
  <si>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</si>
  <si>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</si>
  <si>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</si>
  <si>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</si>
  <si>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</si>
  <si>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</si>
  <si>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</si>
  <si>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</si>
  <si>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</si>
  <si>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</si>
  <si>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</si>
  <si>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</si>
  <si>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</si>
  <si>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</si>
  <si>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</si>
  <si>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</si>
  <si>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</si>
  <si>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</si>
  <si>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</si>
  <si>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</si>
  <si>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</si>
  <si>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</si>
  <si>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</si>
  <si>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</si>
  <si>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</si>
  <si>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</si>
  <si>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</si>
  <si>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</si>
  <si>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</si>
  <si>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</si>
  <si>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</si>
  <si>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</si>
  <si>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</si>
  <si>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</si>
  <si>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</si>
  <si>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</si>
  <si>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</si>
  <si>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</si>
  <si>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</si>
  <si>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</si>
  <si>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</si>
  <si>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</si>
  <si>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</si>
  <si>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</si>
  <si>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</si>
  <si>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</si>
  <si>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</si>
  <si>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</si>
  <si>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</si>
  <si>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</si>
  <si>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</si>
  <si>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</si>
  <si>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</si>
  <si>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</si>
  <si>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</si>
  <si>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</si>
  <si>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</si>
  <si>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</si>
  <si>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</si>
  <si>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</si>
  <si>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</si>
  <si>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</si>
  <si>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</si>
  <si>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</si>
  <si>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</si>
  <si>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</si>
  <si>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</si>
  <si>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</si>
  <si>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</si>
  <si>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</si>
  <si>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</si>
  <si>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</si>
  <si>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</si>
  <si>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</si>
  <si>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</si>
  <si>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</si>
  <si>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</si>
  <si>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</si>
  <si>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</si>
  <si>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</si>
  <si>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</si>
  <si>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</si>
  <si>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</si>
  <si>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</si>
  <si>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</si>
  <si>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</si>
  <si>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</si>
  <si>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</si>
  <si>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</si>
  <si>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</si>
  <si>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</si>
  <si>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</si>
  <si>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</si>
  <si>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</si>
  <si>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</si>
  <si>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</si>
  <si>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</si>
  <si>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</si>
  <si>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</si>
  <si>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</si>
  <si>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</si>
  <si>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</si>
  <si>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</si>
  <si>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</si>
  <si>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</si>
  <si>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</si>
  <si>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</si>
  <si>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</si>
  <si>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</si>
  <si>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</si>
  <si>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</si>
  <si>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</si>
  <si>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</si>
  <si>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</si>
  <si>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</si>
  <si>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</si>
  <si>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</si>
  <si>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</si>
  <si>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</si>
  <si>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</si>
  <si>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</si>
  <si>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</si>
  <si>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</si>
  <si>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</si>
  <si>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</si>
  <si>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</si>
  <si>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</si>
  <si>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</si>
  <si>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</si>
  <si>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</si>
  <si>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</si>
  <si>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</si>
  <si>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</si>
  <si>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</si>
  <si>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</si>
  <si>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</si>
  <si>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</si>
  <si>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</si>
  <si>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</si>
  <si>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</si>
  <si>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</si>
  <si>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</si>
  <si>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</si>
  <si>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</si>
  <si>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</si>
  <si>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</si>
  <si>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</si>
  <si>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</si>
  <si>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</si>
  <si>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</si>
  <si>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</si>
  <si>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</si>
  <si>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</si>
  <si>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</si>
  <si>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</si>
  <si>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</si>
  <si>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</si>
  <si>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</si>
  <si>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</si>
  <si>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</si>
  <si>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</si>
  <si>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</si>
  <si>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</si>
  <si>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</si>
  <si>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</si>
  <si>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</si>
  <si>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</si>
  <si>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</si>
  <si>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</si>
  <si>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</si>
  <si>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</si>
  <si>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</si>
  <si>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</si>
  <si>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</si>
  <si>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</si>
  <si>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</si>
  <si>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</si>
  <si>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</si>
  <si>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</si>
  <si>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</si>
  <si>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</si>
  <si>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</si>
  <si>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</si>
  <si>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</si>
  <si>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</si>
  <si>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</si>
  <si>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</si>
  <si>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</si>
  <si>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</si>
  <si>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</si>
  <si>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</si>
  <si>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</si>
  <si>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</si>
  <si>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</si>
  <si>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</si>
  <si>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</si>
  <si>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</si>
  <si>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</si>
  <si>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</si>
  <si>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</si>
  <si>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</si>
  <si>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</si>
  <si>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</si>
  <si>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</si>
  <si>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</si>
  <si>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</si>
  <si>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</si>
  <si>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</si>
  <si>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</si>
  <si>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</si>
  <si>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</si>
  <si>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</si>
  <si>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</si>
  <si>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</si>
  <si>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</si>
  <si>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</si>
  <si>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</si>
  <si>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</si>
  <si>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</si>
  <si>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</si>
  <si>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</si>
  <si>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</si>
  <si>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</si>
  <si>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</si>
  <si>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</si>
  <si>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</si>
  <si>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</si>
  <si>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</si>
  <si>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</si>
  <si>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</si>
  <si>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</si>
  <si>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</si>
  <si>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</si>
  <si>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</si>
  <si>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</si>
  <si>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</si>
  <si>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</si>
  <si>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</si>
  <si>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</si>
  <si>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</si>
  <si>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</si>
  <si>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</si>
  <si>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</si>
  <si>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</si>
  <si>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</si>
  <si>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</si>
  <si>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</si>
  <si>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</si>
  <si>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</si>
  <si>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</si>
  <si>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</si>
  <si>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</si>
  <si>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</si>
  <si>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</si>
  <si>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</si>
  <si>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</si>
  <si>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</si>
  <si>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</si>
  <si>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</si>
  <si>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</si>
  <si>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</si>
  <si>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</si>
  <si>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</si>
  <si>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</si>
  <si>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</si>
  <si>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</si>
  <si>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</si>
  <si>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</si>
  <si>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</si>
  <si>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</si>
  <si>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</si>
  <si>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</si>
  <si>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</si>
  <si>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</si>
  <si>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</si>
  <si>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</si>
  <si>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</si>
  <si>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</si>
  <si>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</si>
  <si>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</si>
  <si>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</si>
  <si>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</si>
  <si>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</si>
  <si>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</si>
  <si>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</si>
  <si>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</si>
  <si>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</si>
  <si>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</si>
  <si>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</si>
  <si>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</si>
  <si>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</si>
  <si>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</si>
  <si>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</si>
  <si>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</si>
  <si>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</si>
  <si>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</si>
  <si>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</si>
  <si>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</si>
  <si>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</si>
  <si>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</si>
  <si>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</si>
  <si>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</si>
  <si>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</si>
  <si>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</si>
  <si>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</si>
  <si>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</si>
  <si>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</si>
  <si>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</si>
  <si>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</si>
  <si>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</si>
  <si>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</si>
  <si>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</si>
  <si>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</si>
  <si>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</si>
  <si>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</si>
  <si>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</si>
  <si>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</si>
  <si>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</si>
  <si>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</si>
  <si>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</si>
  <si>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</si>
  <si>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</si>
  <si>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</si>
  <si>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</si>
  <si>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</si>
  <si>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</si>
  <si>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</si>
  <si>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</si>
  <si>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</si>
  <si>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</si>
  <si>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</si>
  <si>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</si>
  <si>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</si>
  <si>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</si>
  <si>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</si>
  <si>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</si>
  <si>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</si>
  <si>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</si>
  <si>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</si>
  <si>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</si>
  <si>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</si>
  <si>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</si>
  <si>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</si>
  <si>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</si>
  <si>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</si>
  <si>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</si>
  <si>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</si>
  <si>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</si>
  <si>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</si>
  <si>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</si>
  <si>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</si>
  <si>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</si>
  <si>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</si>
  <si>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</si>
  <si>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</si>
  <si>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</si>
  <si>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</si>
  <si>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</si>
  <si>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</si>
  <si>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</si>
  <si>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</si>
  <si>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</si>
  <si>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</si>
  <si>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</si>
  <si>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</si>
  <si>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</si>
  <si>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</si>
  <si>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</si>
  <si>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</si>
  <si>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</si>
  <si>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</si>
  <si>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</si>
  <si>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</si>
  <si>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</si>
  <si>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</si>
  <si>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</si>
  <si>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</si>
  <si>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</si>
  <si>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</si>
  <si>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</si>
  <si>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</si>
  <si>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</si>
  <si>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</si>
  <si>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</si>
  <si>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</si>
  <si>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</si>
  <si>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</si>
  <si>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</si>
  <si>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</si>
  <si>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</si>
  <si>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</si>
  <si>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</si>
  <si>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</si>
  <si>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</si>
  <si>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</si>
  <si>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</si>
  <si>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</si>
  <si>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</si>
  <si>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</si>
  <si>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</si>
  <si>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</si>
  <si>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</si>
  <si>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</si>
  <si>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</si>
  <si>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</si>
  <si>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</si>
  <si>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</si>
  <si>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</si>
  <si>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</si>
  <si>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</si>
  <si>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</si>
  <si>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</si>
  <si>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</si>
  <si>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</si>
  <si>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</si>
  <si>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</si>
  <si>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</si>
  <si>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</si>
  <si>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</si>
  <si>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</si>
  <si>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</si>
  <si>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</si>
  <si>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</si>
  <si>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</si>
  <si>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</si>
  <si>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</si>
  <si>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</si>
  <si>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</si>
  <si>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</si>
  <si>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</si>
  <si>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</si>
  <si>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</si>
  <si>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</si>
  <si>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</si>
  <si>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</si>
  <si>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</si>
  <si>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</si>
  <si>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</si>
  <si>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</si>
  <si>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</si>
  <si>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</si>
  <si>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</si>
  <si>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</si>
  <si>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</si>
  <si>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</si>
  <si>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</si>
  <si>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</si>
  <si>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</si>
  <si>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</si>
  <si>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</si>
  <si>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</si>
  <si>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</si>
  <si>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</si>
  <si>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</si>
  <si>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</si>
  <si>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</si>
  <si>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</si>
  <si>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</si>
  <si>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</si>
  <si>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</si>
  <si>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</si>
  <si>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</si>
  <si>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</si>
  <si>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</si>
  <si>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</si>
  <si>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</si>
  <si>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</si>
  <si>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</si>
  <si>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</si>
  <si>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</si>
  <si>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</si>
  <si>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</si>
  <si>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</si>
  <si>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</si>
  <si>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</si>
  <si>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</si>
  <si>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</si>
  <si>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</si>
  <si>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</si>
  <si>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</si>
  <si>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</si>
  <si>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</si>
  <si>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</si>
  <si>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</si>
  <si>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</si>
  <si>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</si>
  <si>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</si>
  <si>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</si>
  <si>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</si>
  <si>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</si>
  <si>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</si>
  <si>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</si>
  <si>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</si>
  <si>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</si>
  <si>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</si>
  <si>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</si>
  <si>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</si>
  <si>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</si>
  <si>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</si>
  <si>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</si>
  <si>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</si>
  <si>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</si>
  <si>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</si>
  <si>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</si>
  <si>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</si>
  <si>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</si>
  <si>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</si>
  <si>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</si>
  <si>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</si>
  <si>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</si>
  <si>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</si>
  <si>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</si>
  <si>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</si>
  <si>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</si>
  <si>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</si>
  <si>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</si>
  <si>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</si>
  <si>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</si>
  <si>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</si>
  <si>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</si>
  <si>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</si>
  <si>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</si>
  <si>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</si>
  <si>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</si>
  <si>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</si>
  <si>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</si>
  <si>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</si>
  <si>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</si>
  <si>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</si>
  <si>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</si>
  <si>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</si>
  <si>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</si>
  <si>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</si>
  <si>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</si>
  <si>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</si>
  <si>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</si>
  <si>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</si>
  <si>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</si>
  <si>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</si>
  <si>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</si>
  <si>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</si>
  <si>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</si>
  <si>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</si>
  <si>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</si>
  <si>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</si>
  <si>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</si>
  <si>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</si>
  <si>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</si>
  <si>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</si>
  <si>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</si>
  <si>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</si>
  <si>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</si>
  <si>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</si>
  <si>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</si>
  <si>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</si>
  <si>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</si>
  <si>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</si>
  <si>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</si>
  <si>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</si>
  <si>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</si>
  <si>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</si>
  <si>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</si>
  <si>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</si>
  <si>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</si>
  <si>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</si>
  <si>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</si>
  <si>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</si>
  <si>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</si>
  <si>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</si>
  <si>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</si>
  <si>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</si>
  <si>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</si>
  <si>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</si>
  <si>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</si>
  <si>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</si>
  <si>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</si>
  <si>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</si>
  <si>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</si>
  <si>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</si>
  <si>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</si>
  <si>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</si>
  <si>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</si>
  <si>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</si>
  <si>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</si>
  <si>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</si>
  <si>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</si>
  <si>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</si>
  <si>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</si>
  <si>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</si>
  <si>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</si>
  <si>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</si>
  <si>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</si>
  <si>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</si>
  <si>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</si>
  <si>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</si>
  <si>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</si>
  <si>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</si>
  <si>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</si>
  <si>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</si>
  <si>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</si>
  <si>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</si>
  <si>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</si>
  <si>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</si>
  <si>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</si>
  <si>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</si>
  <si>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</si>
  <si>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</si>
  <si>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</si>
  <si>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</si>
  <si>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</si>
  <si>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</si>
  <si>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</si>
  <si>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</si>
  <si>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</si>
  <si>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</si>
  <si>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</si>
  <si>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</si>
  <si>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</si>
  <si>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</si>
  <si>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</si>
  <si>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</si>
  <si>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</si>
  <si>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</si>
  <si>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</si>
  <si>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</si>
  <si>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</si>
  <si>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</si>
  <si>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</si>
  <si>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</si>
  <si>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</si>
  <si>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</si>
  <si>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</si>
  <si>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</si>
  <si>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</si>
  <si>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</si>
  <si>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</si>
  <si>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</si>
  <si>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</si>
  <si>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</si>
  <si>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</si>
  <si>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</si>
  <si>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</si>
  <si>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</si>
  <si>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</si>
  <si>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</si>
  <si>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</si>
  <si>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</si>
  <si>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</si>
  <si>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</si>
  <si>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</si>
  <si>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</si>
  <si>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</si>
  <si>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</si>
  <si>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</si>
  <si>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</si>
  <si>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</si>
  <si>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</si>
  <si>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</si>
  <si>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</si>
  <si>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</si>
  <si>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</si>
  <si>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</si>
  <si>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</si>
  <si>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</si>
  <si>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</si>
  <si>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</si>
  <si>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</si>
  <si>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</si>
  <si>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</si>
  <si>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</si>
  <si>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</si>
  <si>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</si>
  <si>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</si>
  <si>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</si>
  <si>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</si>
  <si>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</si>
  <si>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</si>
  <si>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</si>
  <si>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</si>
  <si>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</si>
  <si>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</si>
  <si>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</si>
  <si>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</si>
  <si>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</si>
  <si>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</si>
  <si>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</si>
  <si>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</si>
  <si>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</si>
  <si>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</si>
  <si>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</si>
  <si>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</si>
  <si>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</si>
  <si>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</si>
  <si>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</si>
  <si>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</si>
  <si>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</si>
  <si>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</si>
  <si>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</si>
  <si>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</si>
  <si>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</si>
  <si>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</si>
  <si>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</si>
  <si>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</si>
  <si>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</si>
  <si>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</si>
  <si>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</si>
  <si>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</si>
  <si>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</si>
  <si>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</si>
  <si>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</si>
  <si>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</si>
  <si>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</si>
  <si>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</si>
  <si>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</si>
  <si>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</si>
  <si>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</si>
  <si>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</si>
  <si>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</si>
  <si>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</si>
  <si>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</si>
  <si>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</si>
  <si>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</si>
  <si>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</si>
  <si>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</si>
  <si>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</si>
  <si>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</si>
  <si>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</si>
  <si>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</si>
  <si>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</si>
  <si>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</si>
  <si>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</si>
  <si>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</si>
  <si>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</si>
  <si>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</si>
  <si>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</si>
  <si>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</si>
  <si>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</si>
  <si>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</si>
  <si>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</si>
  <si>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</si>
  <si>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</si>
  <si>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</si>
  <si>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</si>
  <si>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</si>
  <si>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</si>
  <si>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</si>
  <si>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</si>
  <si>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</si>
  <si>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</si>
  <si>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</si>
  <si>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</si>
  <si>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</si>
  <si>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</si>
  <si>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</si>
  <si>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</si>
  <si>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</si>
  <si>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</si>
  <si>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</si>
  <si>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</si>
  <si>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</si>
  <si>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</si>
  <si>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</si>
  <si>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</si>
  <si>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</si>
  <si>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</si>
  <si>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</si>
  <si>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</si>
  <si>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</si>
  <si>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</si>
  <si>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</si>
  <si>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</si>
  <si>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</si>
  <si>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</si>
  <si>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</si>
  <si>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</si>
  <si>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</si>
  <si>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</si>
  <si>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</si>
  <si>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</si>
  <si>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</si>
  <si>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</si>
  <si>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</si>
  <si>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</si>
  <si>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</si>
  <si>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</si>
  <si>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</si>
  <si>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</si>
  <si>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</si>
  <si>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</si>
  <si>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</si>
  <si>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</si>
  <si>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</si>
  <si>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</si>
  <si>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</si>
  <si>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</si>
  <si>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</si>
  <si>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</si>
  <si>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</si>
  <si>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</si>
  <si>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</si>
  <si>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</si>
  <si>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</si>
  <si>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</si>
  <si>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</si>
  <si>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</si>
  <si>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</si>
  <si>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</si>
  <si>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</si>
  <si>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</si>
  <si>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</si>
  <si>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</si>
  <si>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</si>
  <si>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</si>
  <si>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</si>
  <si>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</si>
  <si>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</si>
  <si>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</si>
  <si>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</si>
  <si>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</si>
  <si>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</si>
  <si>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</si>
  <si>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</si>
  <si>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</si>
  <si>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</si>
  <si>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</si>
  <si>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</si>
  <si>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</si>
  <si>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</si>
  <si>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</si>
  <si>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</si>
  <si>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</si>
  <si>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</si>
  <si>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</si>
  <si>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</si>
  <si>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</si>
  <si>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</si>
  <si>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</si>
  <si>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</si>
  <si>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</si>
  <si>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</si>
  <si>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</si>
  <si>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</si>
  <si>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</si>
  <si>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</si>
  <si>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</si>
  <si>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</si>
  <si>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</si>
  <si>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</si>
  <si>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</si>
  <si>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</si>
  <si>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</si>
  <si>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</si>
  <si>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</si>
  <si>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</si>
  <si>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</si>
  <si>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</si>
  <si>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</si>
  <si>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</si>
  <si>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</si>
  <si>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</si>
  <si>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</si>
  <si>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</si>
  <si>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</si>
  <si>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</si>
  <si>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</si>
  <si>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</si>
  <si>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</si>
  <si>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</si>
  <si>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</si>
  <si>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</si>
  <si>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</si>
  <si>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</si>
  <si>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</si>
  <si>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</si>
  <si>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</si>
  <si>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</si>
  <si>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</si>
  <si>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</si>
  <si>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</si>
  <si>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</si>
  <si>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</si>
  <si>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</si>
  <si>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</si>
  <si>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</si>
  <si>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</si>
  <si>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</si>
  <si>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</si>
  <si>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</si>
  <si>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</si>
  <si>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</si>
  <si>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</si>
  <si>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</si>
  <si>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</si>
  <si>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</si>
  <si>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</si>
  <si>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</si>
  <si>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</si>
  <si>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</si>
  <si>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</si>
  <si>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</si>
  <si>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</si>
  <si>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</si>
  <si>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</si>
  <si>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</si>
  <si>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</si>
  <si>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</si>
  <si>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</si>
  <si>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</si>
  <si>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</si>
  <si>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</si>
  <si>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</si>
  <si>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</si>
  <si>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</si>
  <si>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</si>
  <si>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</si>
  <si>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</si>
  <si>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</si>
  <si>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</si>
  <si>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</si>
  <si>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</si>
  <si>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</si>
  <si>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</si>
  <si>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</si>
  <si>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</si>
  <si>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</si>
  <si>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</si>
  <si>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</si>
  <si>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</si>
  <si>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</si>
  <si>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</si>
  <si>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</si>
  <si>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</si>
  <si>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</si>
  <si>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</si>
  <si>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</si>
  <si>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</si>
  <si>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</si>
  <si>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</si>
  <si>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</si>
  <si>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</si>
  <si>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</si>
  <si>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</si>
  <si>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</si>
  <si>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</si>
  <si>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</si>
  <si>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</si>
  <si>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</si>
  <si>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</si>
  <si>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</si>
  <si>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</si>
  <si>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</si>
  <si>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</si>
  <si>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</si>
  <si>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</si>
  <si>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</si>
  <si>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</si>
  <si>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</si>
  <si>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</si>
  <si>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</si>
  <si>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</si>
  <si>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</si>
  <si>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</si>
  <si>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</si>
  <si>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</si>
  <si>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</si>
  <si>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</si>
  <si>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</si>
  <si>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</si>
  <si>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</si>
  <si>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</si>
  <si>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</si>
  <si>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</si>
  <si>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</si>
  <si>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</si>
  <si>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</si>
  <si>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</si>
  <si>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</si>
  <si>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</si>
  <si>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</si>
  <si>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</si>
  <si>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</si>
  <si>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</si>
  <si>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</si>
  <si>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</si>
  <si>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</si>
  <si>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</si>
  <si>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</si>
  <si>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</si>
  <si>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</si>
  <si>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</si>
  <si>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</si>
  <si>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</si>
  <si>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</si>
  <si>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</si>
  <si>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</si>
  <si>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</si>
  <si>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</si>
  <si>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</si>
  <si>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</si>
  <si>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</si>
  <si>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</si>
  <si>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</si>
  <si>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</si>
  <si>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</si>
  <si>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</si>
  <si>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</si>
  <si>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</si>
  <si>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</si>
  <si>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</si>
  <si>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</si>
  <si>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</si>
  <si>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</si>
  <si>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</si>
  <si>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</si>
  <si>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</si>
  <si>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</si>
  <si>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</si>
  <si>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</si>
  <si>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</si>
  <si>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</si>
  <si>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</si>
  <si>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</si>
  <si>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</si>
  <si>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</si>
  <si>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</si>
  <si>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</si>
  <si>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</si>
  <si>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</si>
  <si>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</si>
  <si>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</si>
  <si>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</si>
  <si>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</si>
  <si>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</si>
  <si>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</si>
  <si>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</si>
  <si>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</si>
  <si>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</si>
  <si>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</si>
  <si>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</si>
  <si>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</si>
  <si>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</si>
  <si>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</si>
  <si>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</si>
  <si>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</si>
  <si>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</si>
  <si>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</si>
  <si>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</si>
  <si>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</si>
  <si>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</si>
  <si>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</si>
  <si>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</si>
  <si>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</si>
  <si>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</si>
  <si>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</si>
  <si>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</si>
  <si>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</si>
  <si>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</si>
  <si>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</si>
  <si>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</si>
  <si>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</si>
  <si>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</si>
  <si>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</si>
  <si>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</si>
  <si>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</si>
  <si>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</si>
  <si>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</si>
  <si>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</si>
  <si>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</si>
  <si>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</si>
  <si>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</si>
  <si>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</si>
  <si>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</si>
  <si>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</si>
  <si>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</si>
  <si>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</si>
  <si>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</si>
  <si>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</si>
  <si>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</si>
  <si>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</si>
  <si>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</si>
  <si>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</si>
  <si>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</si>
  <si>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</si>
  <si>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</si>
  <si>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</si>
  <si>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</si>
  <si>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</si>
  <si>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</si>
  <si>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</si>
  <si>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</si>
  <si>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</si>
  <si>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</si>
  <si>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</si>
  <si>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</si>
  <si>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</si>
  <si>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</si>
  <si>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</si>
  <si>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</si>
  <si>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</si>
  <si>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</si>
  <si>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</si>
  <si>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</si>
  <si>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</si>
  <si>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</si>
  <si>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</si>
  <si>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</si>
  <si>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</si>
  <si>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</si>
  <si>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</si>
  <si>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</si>
  <si>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</si>
  <si>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</si>
  <si>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</si>
  <si>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</si>
  <si>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</si>
  <si>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</si>
  <si>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</si>
  <si>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</si>
  <si>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</si>
  <si>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</si>
  <si>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</si>
  <si>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</si>
  <si>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</si>
  <si>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</si>
  <si>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</si>
  <si>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</si>
  <si>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</si>
  <si>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</si>
  <si>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</si>
  <si>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</si>
  <si>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</si>
  <si>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</si>
  <si>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</si>
  <si>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</si>
  <si>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</si>
  <si>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</si>
  <si>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</si>
  <si>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</si>
  <si>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</si>
  <si>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</si>
  <si>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</si>
  <si>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</si>
  <si>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</si>
  <si>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</si>
  <si>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</si>
  <si>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</si>
  <si>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</si>
  <si>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</si>
  <si>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</si>
  <si>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</si>
  <si>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</si>
  <si>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</si>
  <si>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</si>
  <si>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</si>
  <si>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</si>
  <si>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</si>
  <si>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</si>
  <si>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</si>
  <si>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</si>
  <si>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</si>
  <si>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</si>
  <si>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</si>
  <si>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</si>
  <si>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</si>
  <si>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</si>
  <si>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</si>
  <si>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</si>
  <si>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</si>
  <si>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</si>
  <si>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</si>
  <si>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</si>
  <si>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</si>
  <si>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</si>
  <si>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</si>
  <si>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</si>
  <si>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</si>
  <si>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</si>
  <si>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</si>
  <si>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</si>
  <si>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</si>
  <si>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</si>
  <si>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</si>
  <si>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</si>
  <si>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</si>
  <si>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</si>
  <si>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</si>
  <si>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</si>
  <si>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</si>
  <si>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</si>
  <si>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</si>
  <si>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</si>
  <si>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</si>
  <si>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</si>
  <si>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</si>
  <si>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</si>
  <si>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</si>
  <si>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</si>
  <si>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</si>
  <si>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</si>
  <si>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</si>
  <si>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</si>
  <si>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</si>
  <si>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</si>
  <si>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</si>
  <si>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</si>
  <si>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</si>
  <si>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</si>
  <si>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</si>
  <si>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</si>
  <si>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</si>
  <si>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</si>
  <si>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</si>
  <si>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</si>
  <si>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</si>
  <si>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</si>
  <si>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</si>
  <si>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</si>
  <si>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</si>
  <si>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</si>
  <si>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</si>
  <si>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</si>
  <si>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</si>
  <si>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</si>
  <si>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</si>
  <si>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</si>
  <si>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</si>
  <si>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</si>
  <si>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</si>
  <si>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</si>
  <si>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</si>
  <si>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</si>
  <si>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</si>
  <si>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</si>
  <si>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</si>
  <si>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</si>
  <si>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</si>
  <si>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</si>
  <si>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</si>
  <si>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</si>
  <si>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</si>
  <si>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</si>
  <si>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</si>
  <si>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</si>
  <si>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</si>
  <si>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</si>
  <si>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</si>
  <si>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</si>
  <si>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</si>
  <si>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</si>
  <si>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</si>
  <si>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</si>
  <si>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</si>
  <si>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</si>
  <si>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</si>
  <si>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</si>
  <si>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</si>
  <si>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</si>
  <si>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</si>
  <si>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</si>
  <si>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</si>
  <si>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</si>
  <si>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</si>
  <si>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</si>
  <si>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</si>
  <si>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</si>
  <si>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</si>
  <si>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</si>
  <si>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</si>
  <si>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</si>
  <si>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</si>
  <si>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</si>
  <si>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</si>
  <si>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</si>
  <si>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</si>
  <si>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</si>
  <si>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</si>
  <si>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</si>
  <si>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</si>
  <si>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</si>
  <si>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</si>
  <si>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</si>
  <si>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</si>
  <si>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</si>
  <si>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</si>
  <si>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</si>
  <si>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</si>
  <si>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</si>
  <si>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</si>
  <si>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</si>
  <si>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</si>
  <si>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</si>
  <si>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</si>
  <si>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</si>
  <si>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</si>
  <si>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</si>
  <si>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</si>
  <si>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</si>
  <si>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</si>
  <si>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</si>
  <si>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</si>
  <si>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</si>
  <si>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</si>
  <si>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</si>
  <si>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</si>
  <si>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</si>
  <si>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</si>
  <si>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</si>
  <si>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</si>
  <si>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</si>
  <si>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</si>
  <si>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</si>
  <si>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</si>
  <si>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</si>
  <si>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</si>
  <si>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</si>
  <si>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</si>
  <si>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</si>
  <si>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</si>
  <si>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</si>
  <si>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</si>
  <si>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</si>
  <si>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</si>
  <si>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</si>
  <si>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</si>
  <si>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</si>
  <si>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</si>
  <si>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</si>
  <si>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</si>
  <si>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</si>
  <si>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</si>
  <si>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</si>
  <si>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</si>
  <si>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</si>
  <si>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</si>
  <si>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</si>
  <si>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</si>
  <si>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</si>
  <si>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</si>
  <si>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</si>
  <si>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</si>
  <si>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</si>
  <si>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</si>
  <si>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</si>
  <si>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</si>
  <si>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</si>
  <si>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</si>
  <si>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</si>
  <si>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</si>
  <si>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</si>
  <si>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</si>
  <si>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</si>
  <si>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</si>
  <si>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</si>
  <si>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</si>
  <si>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</si>
  <si>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</si>
  <si>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</si>
  <si>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</si>
  <si>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</si>
  <si>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</si>
  <si>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</si>
  <si>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</si>
  <si>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</si>
  <si>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</si>
  <si>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</si>
  <si>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</si>
  <si>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</si>
  <si>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</si>
  <si>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</si>
  <si>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</si>
  <si>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</si>
  <si>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</si>
  <si>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</si>
  <si>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</si>
  <si>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</si>
  <si>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</si>
  <si>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</si>
  <si>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</si>
  <si>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</si>
  <si>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</si>
  <si>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</si>
  <si>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</si>
  <si>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</si>
  <si>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</si>
  <si>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</si>
  <si>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</si>
  <si>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</si>
  <si>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</si>
  <si>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</si>
  <si>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</si>
  <si>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</si>
  <si>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</si>
  <si>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</si>
  <si>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</si>
  <si>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</si>
  <si>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</si>
  <si>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</si>
  <si>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</si>
  <si>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</si>
  <si>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</si>
  <si>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</si>
  <si>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</si>
  <si>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</si>
  <si>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</si>
  <si>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</si>
  <si>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</si>
  <si>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</si>
  <si>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</si>
  <si>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</si>
  <si>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</si>
  <si>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</si>
  <si>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</si>
  <si>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</si>
  <si>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</si>
  <si>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</si>
  <si>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</si>
  <si>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</si>
  <si>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</si>
  <si>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</si>
  <si>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</si>
  <si>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</si>
  <si>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</si>
  <si>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</si>
  <si>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</si>
  <si>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</si>
  <si>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</si>
  <si>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</si>
  <si>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</si>
  <si>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</si>
  <si>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</si>
  <si>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</si>
  <si>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</si>
  <si>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</si>
  <si>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</si>
  <si>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</si>
  <si>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</si>
  <si>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</si>
  <si>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</si>
  <si>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</si>
  <si>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</si>
  <si>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</si>
  <si>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</si>
  <si>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</si>
  <si>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</si>
  <si>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</si>
  <si>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</si>
  <si>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</si>
  <si>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</si>
  <si>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</si>
  <si>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</si>
  <si>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</si>
  <si>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</si>
  <si>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</si>
  <si>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</si>
  <si>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</si>
  <si>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</si>
  <si>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</si>
  <si>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</si>
  <si>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</si>
  <si>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</si>
  <si>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</si>
  <si>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</si>
  <si>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</si>
  <si>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</si>
  <si>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</si>
  <si>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</si>
  <si>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</si>
  <si>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</si>
  <si>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</si>
  <si>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</si>
  <si>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</si>
  <si>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</si>
  <si>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</si>
  <si>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</si>
  <si>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</si>
  <si>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</si>
  <si>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</si>
  <si>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</si>
  <si>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</si>
  <si>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</si>
  <si>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</si>
  <si>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</si>
  <si>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</si>
  <si>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</si>
  <si>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</si>
  <si>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</si>
  <si>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</si>
  <si>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</si>
  <si>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</si>
  <si>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</si>
  <si>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</si>
  <si>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</si>
  <si>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</si>
  <si>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</si>
  <si>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</si>
  <si>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</si>
  <si>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</si>
  <si>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</si>
  <si>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</si>
  <si>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</si>
  <si>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</si>
  <si>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</si>
  <si>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</si>
  <si>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</si>
  <si>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</si>
  <si>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</si>
  <si>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</si>
  <si>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</si>
  <si>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</si>
  <si>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</si>
  <si>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</si>
  <si>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</si>
  <si>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</si>
  <si>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</si>
  <si>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</si>
  <si>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</si>
  <si>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</si>
  <si>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</si>
  <si>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</si>
  <si>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</si>
  <si>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</si>
  <si>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</si>
  <si>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</si>
  <si>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</si>
  <si>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</si>
  <si>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</si>
  <si>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</si>
  <si>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</si>
  <si>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</si>
  <si>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</si>
  <si>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</si>
  <si>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</si>
  <si>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</si>
  <si>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</si>
  <si>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</si>
  <si>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</si>
  <si>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</si>
  <si>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</si>
  <si>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</si>
  <si>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</si>
  <si>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</si>
  <si>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</si>
  <si>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</si>
  <si>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</si>
  <si>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</si>
  <si>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</si>
  <si>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</si>
  <si>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</si>
  <si>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</si>
  <si>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</si>
  <si>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</si>
  <si>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</si>
  <si>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</si>
  <si>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</si>
  <si>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</si>
  <si>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</si>
  <si>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</si>
  <si>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</si>
  <si>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</si>
  <si>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</si>
  <si>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</si>
  <si>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</si>
  <si>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</si>
  <si>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</si>
  <si>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</si>
  <si>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</si>
  <si>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</si>
  <si>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</si>
  <si>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</si>
  <si>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</si>
  <si>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</si>
  <si>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</si>
  <si>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</si>
  <si>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</si>
  <si>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</si>
  <si>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</si>
  <si>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</si>
  <si>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</si>
  <si>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</si>
  <si>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</si>
  <si>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</si>
  <si>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</si>
  <si>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</si>
  <si>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</si>
  <si>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</si>
  <si>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</si>
  <si>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</si>
  <si>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</si>
  <si>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</si>
  <si>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</si>
  <si>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</si>
  <si>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</si>
  <si>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</si>
  <si>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</si>
  <si>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</si>
  <si>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</si>
  <si>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</si>
  <si>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</si>
  <si>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</si>
  <si>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</si>
  <si>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</si>
  <si>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</si>
  <si>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</si>
  <si>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</si>
  <si>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</si>
  <si>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</si>
  <si>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</si>
  <si>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</si>
  <si>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</si>
  <si>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</si>
  <si>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</si>
  <si>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</si>
  <si>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</si>
  <si>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</si>
  <si>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</si>
  <si>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</si>
  <si>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</si>
  <si>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</si>
  <si>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</si>
  <si>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</si>
  <si>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</si>
  <si>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</si>
  <si>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</si>
  <si>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</si>
  <si>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</si>
  <si>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</si>
  <si>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</si>
  <si>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</si>
  <si>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</si>
  <si>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</si>
  <si>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</si>
  <si>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</si>
  <si>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</si>
  <si>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</si>
  <si>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</si>
  <si>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</si>
  <si>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</si>
  <si>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</si>
  <si>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</si>
  <si>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</si>
  <si>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</si>
  <si>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</si>
  <si>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</si>
  <si>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</si>
  <si>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</si>
  <si>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</si>
  <si>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</si>
  <si>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</si>
  <si>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</si>
  <si>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</si>
  <si>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</si>
  <si>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</si>
  <si>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</si>
  <si>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</si>
  <si>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</si>
  <si>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</si>
  <si>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</si>
  <si>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</si>
  <si>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</si>
  <si>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</si>
  <si>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</si>
  <si>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</si>
  <si>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</si>
  <si>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</si>
  <si>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</si>
  <si>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</si>
  <si>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</si>
  <si>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</si>
  <si>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</si>
  <si>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</si>
  <si>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</si>
  <si>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</si>
  <si>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</si>
  <si>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</si>
  <si>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</si>
  <si>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</si>
  <si>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</si>
  <si>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</si>
  <si>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</si>
  <si>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</si>
  <si>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</si>
  <si>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</si>
  <si>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</si>
  <si>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</si>
  <si>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</si>
  <si>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</si>
  <si>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</si>
  <si>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</si>
  <si>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</si>
  <si>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</si>
  <si>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</si>
  <si>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</si>
  <si>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</si>
  <si>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</si>
  <si>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</si>
  <si>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</si>
  <si>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</si>
  <si>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</si>
  <si>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</si>
  <si>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</si>
  <si>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</si>
  <si>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</si>
  <si>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</si>
  <si>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</si>
  <si>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</si>
  <si>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</si>
  <si>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</si>
  <si>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</si>
  <si>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</si>
  <si>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</si>
  <si>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</si>
  <si>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</si>
  <si>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</si>
  <si>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</si>
  <si>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</si>
  <si>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</si>
  <si>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</si>
  <si>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</si>
  <si>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</si>
  <si>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</si>
  <si>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</si>
  <si>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</si>
  <si>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</si>
  <si>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</si>
  <si>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</si>
  <si>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</si>
  <si>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</si>
  <si>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</si>
  <si>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</si>
  <si>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</si>
  <si>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</si>
  <si>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</si>
  <si>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</si>
  <si>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</si>
  <si>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</si>
  <si>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</si>
  <si>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</si>
  <si>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</si>
  <si>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</si>
  <si>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</si>
  <si>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</si>
  <si>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</si>
  <si>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</si>
  <si>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</si>
  <si>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</si>
  <si>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</si>
  <si>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</si>
  <si>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</si>
  <si>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</si>
  <si>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</si>
  <si>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</si>
  <si>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</si>
  <si>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</si>
  <si>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</si>
  <si>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</si>
  <si>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</si>
  <si>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</si>
  <si>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</si>
  <si>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</si>
  <si>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</si>
  <si>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</si>
  <si>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</si>
  <si>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</si>
  <si>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</si>
  <si>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</si>
  <si>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</si>
  <si>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</si>
  <si>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</si>
  <si>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</si>
  <si>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</si>
  <si>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</si>
  <si>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</si>
  <si>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</si>
  <si>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</si>
  <si>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</si>
  <si>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</si>
  <si>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</si>
  <si>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</si>
  <si>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</si>
  <si>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</si>
  <si>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</si>
  <si>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</si>
  <si>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</si>
  <si>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</si>
  <si>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</si>
  <si>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</si>
  <si>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</si>
  <si>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</si>
  <si>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</si>
  <si>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</si>
  <si>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</si>
  <si>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</si>
  <si>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</si>
  <si>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</si>
  <si>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</si>
  <si>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</si>
  <si>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</si>
  <si>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</si>
  <si>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</si>
  <si>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</si>
  <si>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</si>
  <si>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</si>
  <si>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</si>
  <si>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</si>
  <si>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</si>
  <si>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</si>
  <si>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</si>
  <si>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</si>
  <si>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</si>
  <si>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</si>
  <si>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</si>
  <si>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</si>
  <si>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</si>
  <si>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</si>
  <si>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</si>
  <si>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</si>
  <si>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</si>
  <si>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</si>
  <si>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</si>
  <si>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</si>
  <si>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</si>
  <si>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</si>
  <si>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</si>
  <si>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</si>
  <si>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</si>
  <si>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</si>
  <si>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</si>
  <si>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</si>
  <si>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</si>
  <si>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</si>
  <si>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</si>
  <si>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</si>
  <si>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</si>
  <si>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</si>
  <si>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</si>
  <si>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</si>
  <si>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</si>
  <si>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</si>
  <si>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</si>
  <si>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</si>
  <si>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</si>
  <si>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</si>
  <si>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</si>
  <si>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</si>
  <si>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</si>
  <si>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</si>
  <si>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</si>
  <si>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</si>
  <si>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</si>
  <si>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</si>
  <si>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</si>
  <si>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</si>
  <si>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</si>
  <si>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</si>
  <si>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</si>
  <si>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</si>
  <si>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</si>
  <si>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</si>
  <si>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</si>
  <si>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</si>
  <si>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</si>
  <si>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</si>
  <si>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</si>
  <si>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</si>
  <si>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</si>
  <si>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</si>
  <si>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</si>
  <si>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</si>
  <si>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</si>
  <si>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</si>
  <si>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</si>
  <si>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</si>
  <si>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</si>
  <si>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</si>
  <si>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</si>
  <si>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</si>
  <si>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</si>
  <si>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</si>
  <si>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</si>
  <si>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</si>
  <si>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</si>
  <si>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</si>
  <si>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</si>
  <si>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</si>
  <si>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</si>
  <si>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</si>
  <si>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</si>
  <si>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</si>
  <si>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</si>
  <si>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</si>
  <si>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</si>
  <si>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</si>
  <si>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</si>
  <si>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</si>
  <si>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</si>
  <si>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</si>
  <si>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</si>
  <si>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</si>
  <si>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</si>
  <si>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</si>
  <si>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</si>
  <si>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</si>
  <si>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</si>
  <si>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</si>
  <si>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</si>
  <si>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</si>
  <si>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</si>
  <si>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</si>
  <si>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</si>
  <si>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</si>
  <si>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</si>
  <si>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</si>
  <si>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</si>
  <si>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</si>
  <si>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</si>
  <si>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</si>
  <si>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</si>
  <si>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</si>
  <si>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</si>
  <si>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</si>
  <si>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</si>
  <si>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</si>
  <si>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</si>
  <si>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</si>
  <si>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</si>
  <si>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</si>
  <si>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</si>
  <si>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</si>
  <si>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</si>
  <si>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</si>
  <si>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</si>
  <si>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</si>
  <si>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</si>
  <si>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</si>
  <si>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</si>
  <si>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</si>
  <si>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</si>
  <si>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</si>
  <si>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</si>
  <si>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</si>
  <si>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</si>
  <si>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</si>
  <si>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</si>
  <si>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</si>
  <si>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</si>
  <si>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</si>
  <si>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</si>
  <si>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</si>
  <si>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</si>
  <si>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</si>
  <si>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</si>
  <si>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</si>
  <si>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</si>
  <si>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</si>
  <si>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</si>
  <si>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</si>
  <si>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</si>
  <si>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</si>
  <si>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</si>
  <si>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</si>
  <si>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</si>
  <si>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</si>
  <si>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</si>
  <si>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</si>
  <si>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</si>
  <si>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</si>
  <si>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</si>
  <si>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</si>
  <si>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</si>
  <si>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</si>
  <si>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</si>
  <si>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</si>
  <si>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</si>
  <si>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</si>
  <si>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</si>
  <si>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</si>
  <si>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</si>
  <si>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</si>
  <si>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</si>
  <si>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</si>
  <si>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</si>
  <si>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</si>
  <si>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</si>
  <si>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</si>
  <si>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</si>
  <si>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</si>
  <si>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</si>
  <si>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</si>
  <si>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</si>
  <si>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</si>
  <si>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</si>
  <si>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</si>
  <si>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</si>
  <si>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</si>
  <si>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</si>
  <si>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</si>
  <si>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</si>
  <si>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</si>
  <si>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</si>
  <si>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</si>
  <si>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</si>
  <si>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</si>
  <si>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</si>
  <si>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</si>
  <si>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</si>
  <si>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</si>
  <si>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</si>
  <si>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</si>
  <si>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</si>
  <si>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</si>
  <si>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</si>
  <si>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</si>
  <si>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</si>
  <si>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</si>
  <si>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</si>
  <si>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</si>
  <si>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</si>
  <si>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</si>
  <si>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</si>
  <si>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</si>
  <si>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</si>
  <si>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</si>
  <si>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</si>
  <si>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</si>
  <si>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</si>
  <si>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</si>
  <si>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</si>
  <si>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</si>
  <si>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</si>
  <si>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</si>
  <si>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</si>
  <si>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</si>
  <si>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</si>
  <si>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</si>
  <si>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</si>
  <si>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</si>
  <si>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</si>
  <si>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</si>
  <si>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</si>
  <si>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</si>
  <si>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</si>
  <si>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</si>
  <si>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</si>
  <si>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</si>
  <si>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</si>
  <si>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</si>
  <si>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</si>
  <si>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</si>
  <si>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</si>
  <si>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</si>
  <si>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</si>
  <si>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</si>
  <si>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</si>
  <si>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</si>
  <si>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</si>
  <si>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</si>
  <si>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</si>
  <si>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</si>
  <si>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</si>
  <si>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</si>
  <si>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</si>
  <si>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</si>
  <si>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</si>
  <si>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</si>
  <si>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</si>
  <si>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</si>
  <si>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</si>
  <si>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</si>
  <si>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</si>
  <si>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</si>
  <si>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</si>
  <si>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</si>
  <si>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</si>
  <si>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</si>
  <si>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</si>
  <si>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</si>
  <si>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</si>
  <si>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</si>
  <si>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</si>
  <si>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</si>
  <si>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</si>
  <si>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</si>
  <si>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</si>
  <si>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</si>
  <si>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</si>
  <si>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</si>
  <si>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</si>
  <si>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</si>
  <si>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</si>
  <si>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</si>
  <si>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</si>
  <si>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</si>
  <si>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</si>
  <si>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</si>
  <si>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</si>
  <si>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</si>
  <si>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</si>
  <si>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</si>
  <si>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</si>
  <si>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</si>
  <si>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</si>
  <si>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</si>
  <si>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</si>
  <si>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</si>
  <si>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</si>
  <si>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</si>
  <si>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</si>
  <si>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</si>
  <si>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</si>
  <si>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</si>
  <si>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</si>
  <si>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</si>
  <si>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</si>
  <si>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</si>
  <si>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</si>
  <si>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</si>
  <si>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</si>
  <si>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</si>
  <si>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</si>
  <si>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</si>
  <si>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</si>
  <si>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</si>
  <si>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</si>
  <si>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</si>
  <si>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</si>
  <si>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</si>
  <si>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</si>
  <si>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</si>
  <si>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</si>
  <si>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</si>
  <si>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</si>
  <si>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</si>
  <si>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</si>
  <si>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</si>
  <si>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</si>
  <si>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</si>
  <si>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</si>
  <si>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</si>
  <si>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</si>
  <si>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</si>
  <si>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</si>
  <si>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</si>
  <si>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</si>
  <si>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</si>
  <si>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</si>
  <si>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</si>
  <si>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</si>
  <si>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</si>
  <si>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</si>
  <si>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</si>
  <si>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</si>
  <si>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</si>
  <si>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</si>
  <si>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</si>
  <si>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</si>
  <si>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</si>
  <si>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</si>
  <si>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</si>
  <si>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</si>
  <si>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</si>
  <si>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</si>
  <si>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</si>
  <si>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</si>
  <si>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</si>
  <si>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</si>
  <si>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</si>
  <si>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</si>
  <si>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</si>
  <si>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</si>
  <si>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</si>
  <si>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</si>
  <si>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</si>
  <si>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</si>
  <si>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</si>
  <si>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</si>
  <si>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</si>
  <si>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</si>
  <si>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</si>
  <si>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</si>
  <si>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</si>
  <si>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</si>
  <si>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</si>
  <si>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</si>
  <si>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</si>
  <si>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</si>
  <si>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</si>
  <si>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</si>
  <si>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</si>
  <si>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</si>
  <si>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</si>
  <si>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</si>
  <si>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</si>
  <si>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</si>
  <si>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</si>
  <si>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</si>
  <si>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</si>
  <si>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</si>
  <si>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</si>
  <si>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</si>
  <si>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</si>
  <si>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</si>
  <si>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</si>
  <si>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</si>
  <si>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</si>
  <si>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</si>
  <si>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</si>
  <si>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</si>
  <si>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</si>
  <si>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</si>
  <si>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</si>
  <si>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</si>
  <si>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</si>
  <si>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</si>
  <si>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</si>
  <si>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</si>
  <si>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</si>
  <si>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</si>
  <si>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</si>
  <si>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</si>
  <si>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</si>
  <si>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</si>
  <si>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</si>
  <si>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</si>
  <si>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</si>
  <si>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</si>
  <si>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</si>
  <si>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</si>
  <si>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</si>
  <si>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</si>
  <si>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</si>
  <si>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</si>
  <si>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</si>
  <si>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</si>
  <si>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</si>
  <si>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</si>
  <si>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</si>
  <si>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</si>
  <si>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</si>
  <si>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</si>
  <si>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</si>
  <si>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</si>
  <si>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</si>
  <si>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</si>
  <si>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</si>
  <si>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</si>
  <si>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</si>
  <si>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</si>
  <si>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</si>
  <si>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</si>
  <si>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</si>
  <si>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</si>
  <si>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</si>
  <si>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</si>
  <si>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</si>
  <si>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</si>
  <si>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</si>
  <si>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</si>
  <si>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</si>
  <si>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</si>
  <si>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</si>
  <si>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</si>
  <si>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</si>
  <si>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</si>
  <si>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</si>
  <si>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</si>
  <si>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</si>
  <si>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</si>
  <si>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</si>
  <si>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</si>
  <si>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</si>
  <si>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</si>
  <si>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</si>
  <si>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</si>
  <si>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</si>
  <si>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</si>
  <si>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</si>
  <si>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</si>
  <si>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</si>
  <si>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</si>
  <si>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</si>
  <si>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</si>
  <si>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</si>
  <si>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</si>
  <si>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</si>
  <si>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</si>
  <si>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</si>
  <si>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</si>
  <si>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</si>
  <si>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</si>
  <si>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</si>
  <si>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</si>
  <si>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</si>
  <si>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</si>
  <si>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</si>
  <si>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</si>
  <si>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</si>
  <si>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</si>
  <si>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</si>
  <si>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</si>
  <si>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</si>
  <si>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</si>
  <si>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</si>
  <si>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</si>
  <si>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</si>
  <si>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</si>
  <si>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</si>
  <si>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</si>
  <si>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</si>
  <si>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</si>
  <si>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</si>
  <si>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</si>
  <si>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</si>
  <si>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</si>
  <si>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</si>
  <si>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</si>
  <si>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</si>
  <si>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</si>
  <si>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</si>
  <si>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</si>
  <si>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</si>
  <si>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</si>
  <si>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</si>
  <si>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</si>
  <si>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</si>
  <si>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</si>
  <si>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</si>
  <si>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</si>
  <si>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</si>
  <si>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</si>
  <si>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</si>
  <si>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</si>
  <si>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</si>
  <si>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</si>
  <si>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</si>
  <si>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</si>
  <si>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</si>
  <si>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</si>
  <si>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</si>
  <si>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</si>
  <si>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</si>
  <si>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</si>
  <si>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</si>
  <si>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</si>
  <si>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</si>
  <si>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</si>
  <si>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</si>
  <si>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</si>
  <si>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</si>
  <si>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</si>
  <si>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</si>
  <si>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</si>
  <si>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</si>
  <si>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</si>
  <si>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</si>
  <si>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</si>
  <si>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</si>
  <si>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</si>
  <si>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</si>
  <si>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</si>
  <si>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</si>
  <si>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</si>
  <si>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</si>
  <si>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</si>
  <si>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</si>
  <si>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</si>
  <si>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</si>
  <si>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</si>
  <si>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</si>
  <si>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</si>
  <si>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</si>
  <si>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</si>
  <si>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</si>
  <si>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</si>
  <si>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</si>
  <si>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</si>
  <si>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</si>
  <si>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</si>
  <si>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</si>
  <si>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</si>
  <si>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</si>
  <si>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</si>
  <si>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</si>
  <si>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</si>
  <si>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</si>
  <si>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</si>
  <si>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</si>
  <si>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</si>
  <si>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</si>
  <si>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</si>
  <si>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</si>
  <si>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</si>
  <si>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</si>
  <si>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</si>
  <si>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</si>
  <si>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</si>
  <si>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</si>
  <si>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</si>
  <si>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</si>
  <si>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</si>
  <si>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</si>
  <si>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</si>
  <si>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</si>
  <si>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</si>
  <si>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</si>
  <si>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</si>
  <si>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</si>
  <si>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</si>
  <si>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</si>
  <si>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</si>
  <si>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</si>
  <si>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</si>
  <si>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</si>
  <si>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</si>
  <si>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</si>
  <si>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</si>
  <si>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</si>
  <si>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</si>
  <si>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</si>
  <si>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</si>
  <si>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</si>
  <si>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</si>
  <si>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</si>
  <si>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</si>
  <si>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</si>
  <si>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</si>
  <si>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</si>
  <si>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</si>
  <si>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</si>
  <si>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</si>
  <si>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</si>
  <si>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</si>
  <si>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</si>
  <si>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</si>
  <si>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</si>
  <si>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</si>
  <si>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</si>
  <si>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</si>
  <si>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</si>
  <si>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</si>
  <si>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</si>
  <si>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</si>
  <si>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</si>
  <si>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</si>
  <si>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</si>
  <si>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</si>
  <si>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</si>
  <si>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</si>
  <si>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</si>
  <si>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</si>
  <si>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</si>
  <si>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</si>
  <si>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</si>
  <si>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</si>
  <si>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</si>
  <si>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</si>
  <si>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</si>
  <si>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</si>
  <si>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</si>
  <si>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</si>
  <si>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</si>
  <si>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</si>
  <si>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</si>
  <si>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</si>
  <si>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</si>
  <si>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</si>
  <si>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</si>
  <si>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</si>
  <si>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</si>
  <si>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</si>
  <si>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</si>
  <si>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</si>
  <si>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</si>
  <si>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</si>
  <si>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</si>
  <si>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</si>
  <si>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</si>
  <si>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</si>
  <si>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</si>
  <si>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</si>
  <si>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</si>
  <si>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</si>
  <si>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</si>
  <si>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</si>
  <si>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</si>
  <si>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</si>
  <si>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</si>
  <si>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</si>
  <si>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</si>
  <si>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</si>
  <si>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</si>
  <si>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</si>
  <si>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</si>
  <si>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</si>
  <si>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</si>
  <si>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</si>
  <si>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</si>
  <si>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</si>
  <si>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</si>
  <si>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</si>
  <si>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</si>
  <si>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</si>
  <si>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</si>
  <si>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</si>
  <si>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</si>
  <si>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</si>
  <si>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</si>
  <si>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</si>
  <si>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</si>
  <si>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</si>
  <si>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</si>
  <si>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</si>
  <si>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</si>
  <si>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</si>
  <si>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</si>
  <si>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</si>
  <si>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</si>
  <si>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</si>
  <si>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</si>
  <si>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</si>
  <si>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</si>
  <si>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</si>
  <si>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</si>
  <si>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</si>
  <si>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</si>
  <si>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</si>
  <si>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</si>
  <si>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</si>
  <si>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</si>
  <si>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</si>
  <si>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</si>
  <si>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</si>
  <si>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</si>
  <si>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</si>
  <si>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</si>
  <si>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</si>
  <si>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</si>
  <si>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</si>
  <si>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</si>
  <si>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</si>
  <si>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</si>
  <si>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</si>
  <si>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</si>
  <si>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</si>
  <si>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</si>
  <si>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</si>
  <si>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</si>
  <si>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</si>
  <si>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</si>
  <si>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</si>
  <si>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</si>
  <si>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</si>
  <si>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</si>
  <si>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</si>
  <si>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</si>
  <si>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</si>
  <si>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</si>
  <si>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</si>
  <si>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</si>
  <si>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</si>
  <si>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</si>
  <si>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</si>
  <si>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</si>
  <si>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</si>
  <si>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</si>
  <si>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</si>
  <si>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</si>
  <si>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</si>
  <si>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</si>
  <si>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</si>
  <si>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</si>
  <si>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</si>
  <si>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</si>
  <si>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</si>
  <si>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</si>
  <si>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</si>
  <si>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</si>
  <si>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</si>
  <si>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</si>
  <si>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</si>
  <si>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</si>
  <si>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</si>
  <si>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</si>
  <si>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</si>
  <si>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</si>
  <si>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</si>
  <si>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</si>
  <si>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</si>
  <si>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</si>
  <si>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</si>
  <si>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</si>
  <si>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</si>
  <si>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</si>
  <si>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</si>
  <si>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</si>
  <si>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</si>
  <si>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</si>
  <si>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</si>
  <si>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</si>
  <si>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</si>
  <si>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</si>
  <si>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</si>
  <si>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</si>
  <si>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</si>
  <si>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</si>
  <si>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</si>
  <si>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</si>
  <si>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</si>
  <si>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</si>
  <si>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</si>
  <si>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</si>
  <si>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</si>
  <si>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</si>
  <si>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</si>
  <si>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</si>
  <si>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</si>
  <si>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</si>
  <si>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</si>
  <si>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</si>
  <si>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</si>
  <si>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</si>
  <si>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</si>
  <si>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</si>
  <si>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</si>
  <si>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</si>
  <si>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</si>
  <si>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</si>
  <si>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</si>
  <si>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</si>
  <si>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</si>
  <si>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</si>
  <si>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</si>
  <si>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</si>
  <si>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</si>
  <si>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</si>
  <si>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</si>
  <si>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</si>
  <si>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</si>
  <si>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</si>
  <si>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</si>
  <si>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</si>
  <si>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</si>
  <si>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</si>
  <si>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</si>
  <si>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</si>
  <si>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</si>
  <si>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</si>
  <si>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</si>
  <si>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</si>
  <si>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</si>
  <si>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</si>
  <si>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</si>
  <si>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</si>
  <si>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</si>
  <si>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</si>
  <si>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</si>
  <si>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</si>
  <si>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</si>
  <si>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</si>
  <si>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</si>
  <si>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</si>
  <si>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</si>
  <si>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</si>
  <si>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</si>
  <si>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</si>
  <si>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</si>
  <si>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</si>
  <si>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</si>
  <si>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</si>
  <si>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</si>
  <si>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</si>
  <si>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</si>
  <si>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</si>
  <si>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</si>
  <si>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</si>
  <si>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</si>
  <si>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</si>
  <si>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</si>
  <si>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</si>
  <si>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</si>
  <si>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</si>
  <si>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</si>
  <si>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</si>
  <si>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</si>
  <si>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</si>
  <si>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</si>
  <si>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</si>
  <si>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</si>
  <si>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</si>
  <si>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</si>
  <si>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</si>
  <si>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</si>
  <si>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</si>
  <si>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</si>
  <si>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</si>
  <si>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</si>
  <si>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</si>
  <si>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</si>
  <si>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</si>
  <si>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</si>
  <si>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</si>
  <si>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</si>
  <si>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</si>
  <si>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</si>
  <si>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</si>
  <si>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</si>
  <si>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</si>
  <si>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</si>
  <si>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</si>
  <si>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</si>
  <si>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</si>
  <si>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</si>
  <si>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</si>
  <si>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</si>
  <si>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</si>
  <si>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</si>
  <si>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</si>
  <si>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</si>
  <si>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</si>
  <si>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</si>
  <si>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</si>
  <si>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</si>
  <si>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</si>
  <si>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</si>
  <si>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</si>
  <si>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</si>
  <si>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</si>
  <si>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</si>
  <si>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</si>
  <si>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</si>
  <si>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</si>
  <si>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</si>
  <si>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</si>
  <si>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</si>
  <si>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</si>
  <si>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</si>
  <si>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</si>
  <si>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</si>
  <si>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</si>
  <si>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</si>
  <si>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</si>
  <si>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</si>
  <si>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</si>
  <si>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</si>
  <si>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</si>
  <si>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</si>
  <si>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</si>
  <si>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</si>
  <si>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</si>
  <si>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</si>
  <si>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</si>
  <si>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</si>
  <si>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</si>
  <si>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</si>
  <si>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</si>
  <si>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</si>
  <si>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</si>
  <si>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</si>
  <si>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</si>
  <si>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</si>
  <si>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</si>
  <si>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</si>
  <si>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</si>
  <si>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</si>
  <si>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</si>
  <si>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</si>
  <si>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</si>
  <si>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</si>
  <si>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</si>
  <si>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</si>
  <si>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</si>
  <si>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</si>
  <si>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</si>
  <si>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</si>
  <si>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</si>
  <si>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</si>
  <si>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</si>
  <si>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</si>
  <si>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</si>
  <si>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</si>
  <si>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</si>
  <si>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</si>
  <si>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</si>
  <si>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</si>
  <si>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</si>
  <si>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</si>
  <si>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</si>
  <si>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</si>
  <si>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</si>
  <si>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</si>
  <si>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</si>
  <si>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</si>
  <si>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</si>
  <si>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</si>
  <si>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</si>
  <si>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</si>
  <si>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</si>
  <si>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</si>
  <si>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</si>
  <si>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</si>
  <si>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</si>
  <si>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</si>
  <si>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</si>
  <si>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</si>
  <si>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</si>
  <si>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</si>
  <si>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</si>
  <si>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</si>
  <si>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</si>
  <si>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</si>
  <si>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</si>
  <si>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</si>
  <si>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</si>
  <si>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</si>
  <si>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</si>
  <si>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</si>
  <si>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</si>
  <si>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</si>
  <si>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</si>
  <si>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</si>
  <si>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</si>
  <si>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</si>
  <si>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</si>
  <si>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</si>
  <si>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</si>
  <si>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</si>
  <si>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</si>
  <si>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</si>
  <si>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</si>
  <si>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</si>
  <si>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</si>
  <si>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</si>
  <si>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</si>
  <si>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</si>
  <si>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</si>
  <si>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</si>
  <si>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</si>
  <si>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</si>
  <si>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</si>
  <si>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</si>
  <si>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</si>
  <si>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</si>
  <si>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</si>
  <si>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</si>
  <si>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</si>
  <si>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</si>
  <si>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</si>
  <si>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</si>
  <si>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</si>
  <si>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</si>
  <si>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</si>
  <si>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</si>
  <si>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</si>
  <si>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</si>
  <si>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</si>
  <si>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</si>
  <si>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</si>
  <si>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</si>
  <si>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</si>
  <si>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</si>
  <si>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</si>
  <si>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</si>
  <si>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</si>
  <si>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</si>
  <si>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</si>
  <si>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</si>
  <si>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</si>
  <si>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</si>
  <si>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</si>
  <si>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</si>
  <si>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</si>
  <si>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</si>
  <si>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</si>
  <si>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</si>
  <si>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</si>
  <si>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</si>
  <si>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</si>
  <si>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</si>
  <si>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</si>
  <si>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</si>
  <si>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</si>
  <si>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</si>
  <si>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</si>
  <si>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</si>
  <si>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</si>
  <si>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</si>
  <si>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</si>
  <si>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</si>
  <si>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</si>
  <si>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</si>
  <si>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</si>
  <si>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</si>
  <si>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</si>
  <si>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</si>
  <si>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</si>
  <si>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</si>
  <si>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</si>
  <si>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</si>
  <si>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</si>
  <si>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</si>
  <si>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</si>
  <si>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</si>
  <si>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</si>
  <si>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</si>
  <si>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</si>
  <si>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</si>
  <si>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</si>
  <si>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</si>
  <si>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</si>
  <si>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</si>
  <si>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</si>
  <si>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</si>
  <si>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</si>
  <si>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</si>
  <si>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</si>
  <si>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</si>
  <si>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</si>
  <si>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</si>
  <si>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</si>
  <si>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</si>
  <si>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</si>
  <si>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</si>
  <si>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</si>
  <si>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</si>
  <si>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</si>
  <si>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</si>
  <si>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</si>
  <si>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</si>
  <si>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</si>
  <si>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</si>
  <si>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</si>
  <si>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</si>
  <si>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</si>
  <si>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</si>
  <si>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</si>
  <si>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</si>
  <si>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</si>
  <si>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</si>
  <si>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</si>
  <si>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</si>
  <si>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</si>
  <si>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</si>
  <si>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</si>
  <si>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</si>
  <si>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</si>
  <si>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</si>
  <si>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</si>
  <si>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</si>
  <si>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</si>
  <si>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</si>
  <si>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</si>
  <si>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</si>
  <si>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</si>
  <si>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</si>
  <si>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</si>
  <si>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</si>
  <si>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</si>
  <si>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</si>
  <si>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</si>
  <si>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</si>
  <si>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</si>
  <si>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</si>
  <si>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</si>
  <si>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</si>
  <si>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</si>
  <si>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</si>
  <si>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</si>
  <si>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</si>
  <si>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</si>
  <si>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</si>
  <si>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</si>
  <si>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</si>
  <si>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</si>
  <si>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</si>
  <si>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</si>
  <si>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</si>
  <si>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</si>
  <si>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</si>
  <si>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</si>
  <si>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</si>
  <si>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</si>
  <si>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</si>
  <si>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</si>
  <si>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</si>
  <si>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</si>
  <si>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</si>
  <si>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</si>
  <si>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</si>
  <si>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</si>
  <si>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</si>
  <si>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</si>
  <si>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</si>
  <si>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</si>
  <si>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</si>
  <si>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</si>
  <si>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</si>
  <si>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</si>
  <si>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</si>
  <si>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</si>
  <si>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</si>
  <si>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</si>
  <si>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</si>
  <si>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</si>
  <si>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</si>
  <si>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</si>
  <si>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</si>
  <si>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</si>
  <si>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</si>
  <si>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</si>
  <si>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</si>
  <si>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</si>
  <si>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</si>
  <si>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</si>
  <si>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</si>
  <si>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</si>
  <si>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</si>
  <si>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</si>
  <si>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</si>
  <si>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</si>
  <si>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</si>
  <si>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</si>
  <si>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</si>
  <si>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</si>
  <si>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</si>
  <si>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</si>
  <si>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</si>
  <si>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</si>
  <si>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</si>
  <si>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</si>
  <si>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</si>
  <si>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</si>
  <si>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</si>
  <si>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</si>
  <si>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</si>
  <si>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</si>
  <si>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</si>
  <si>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</si>
  <si>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</si>
  <si>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</si>
  <si>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</si>
  <si>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</si>
  <si>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</si>
  <si>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</si>
  <si>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</si>
  <si>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</si>
  <si>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</si>
  <si>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</si>
  <si>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</si>
  <si>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</si>
  <si>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</si>
  <si>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</si>
  <si>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</si>
  <si>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</si>
  <si>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</si>
  <si>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</si>
  <si>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</si>
  <si>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</si>
  <si>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</si>
  <si>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</si>
  <si>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</si>
  <si>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</si>
  <si>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</si>
  <si>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</si>
  <si>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</si>
  <si>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</si>
  <si>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</si>
  <si>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</si>
  <si>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</si>
  <si>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</si>
  <si>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</si>
  <si>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</si>
  <si>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</si>
  <si>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</si>
  <si>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</si>
  <si>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</si>
  <si>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</si>
  <si>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</si>
  <si>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</si>
  <si>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</si>
  <si>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</si>
  <si>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</si>
  <si>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</si>
  <si>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</si>
  <si>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</si>
  <si>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</si>
  <si>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</si>
  <si>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</si>
  <si>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</si>
  <si>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</si>
  <si>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</si>
  <si>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</si>
  <si>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</si>
  <si>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</si>
  <si>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</si>
  <si>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</si>
  <si>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</si>
  <si>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</si>
  <si>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</si>
  <si>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</si>
  <si>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</si>
  <si>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</si>
  <si>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</si>
  <si>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</si>
  <si>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</si>
  <si>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</si>
  <si>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</si>
  <si>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</si>
  <si>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</si>
  <si>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</si>
  <si>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</si>
  <si>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</si>
  <si>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</si>
  <si>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</si>
  <si>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</si>
  <si>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</si>
  <si>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</si>
  <si>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</si>
  <si>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</si>
  <si>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</si>
  <si>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</si>
  <si>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</si>
  <si>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</si>
  <si>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</si>
  <si>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</si>
  <si>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</si>
  <si>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</si>
  <si>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</si>
  <si>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</si>
  <si>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</si>
  <si>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</si>
  <si>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</si>
  <si>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</si>
  <si>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</si>
  <si>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</si>
  <si>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</si>
  <si>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</si>
  <si>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</si>
  <si>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</si>
  <si>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</si>
  <si>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</si>
  <si>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</si>
  <si>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</si>
  <si>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</si>
  <si>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</si>
  <si>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</si>
  <si>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</si>
  <si>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</si>
  <si>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</si>
  <si>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</si>
  <si>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</si>
  <si>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</si>
  <si>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</si>
  <si>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</si>
  <si>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</si>
  <si>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</si>
  <si>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</si>
  <si>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</si>
  <si>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</si>
  <si>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</si>
  <si>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</si>
  <si>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</si>
  <si>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</si>
  <si>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</si>
  <si>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</si>
  <si>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</si>
  <si>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</si>
  <si>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</si>
  <si>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</si>
  <si>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</si>
  <si>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</si>
  <si>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</si>
  <si>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</si>
  <si>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</si>
  <si>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</si>
  <si>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</si>
  <si>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</si>
  <si>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</si>
  <si>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</si>
  <si>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</si>
  <si>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</si>
  <si>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</si>
  <si>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</si>
  <si>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</si>
  <si>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</si>
  <si>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</si>
  <si>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</si>
  <si>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</si>
  <si>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</si>
  <si>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</si>
  <si>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</si>
  <si>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</si>
  <si>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</si>
  <si>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</si>
  <si>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</si>
  <si>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</si>
  <si>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</si>
  <si>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</si>
  <si>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</si>
  <si>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</si>
  <si>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</si>
  <si>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</si>
  <si>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</si>
  <si>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</si>
  <si>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</si>
  <si>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</si>
  <si>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</si>
  <si>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</si>
  <si>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</si>
  <si>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</si>
  <si>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</si>
  <si>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</si>
  <si>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</si>
  <si>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</si>
  <si>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</si>
  <si>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</si>
  <si>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</si>
  <si>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</si>
  <si>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</si>
  <si>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</si>
  <si>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</si>
  <si>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</si>
  <si>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</si>
  <si>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</si>
  <si>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</si>
  <si>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</si>
  <si>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</si>
  <si>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</si>
  <si>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</si>
  <si>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</si>
  <si>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</si>
  <si>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</si>
  <si>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</si>
  <si>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</si>
  <si>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</si>
  <si>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</si>
  <si>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</si>
  <si>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</si>
  <si>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</si>
  <si>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</si>
  <si>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</si>
  <si>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</si>
  <si>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</si>
  <si>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</si>
  <si>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</si>
  <si>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</si>
  <si>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</si>
  <si>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</si>
  <si>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</si>
  <si>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</si>
  <si>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</si>
  <si>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</si>
  <si>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</si>
  <si>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</si>
  <si>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</si>
  <si>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</si>
  <si>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</si>
  <si>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</si>
  <si>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</si>
  <si>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</si>
  <si>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</si>
  <si>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</si>
  <si>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</si>
  <si>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</si>
  <si>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</si>
  <si>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</si>
  <si>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</si>
  <si>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</si>
  <si>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</si>
  <si>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</si>
  <si>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</si>
  <si>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</si>
  <si>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</si>
  <si>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</si>
  <si>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</si>
  <si>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</si>
  <si>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</si>
  <si>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</si>
  <si>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</si>
  <si>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</si>
  <si>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</si>
  <si>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</si>
  <si>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</si>
  <si>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</si>
  <si>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</si>
  <si>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</si>
  <si>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</si>
  <si>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</si>
  <si>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</si>
  <si>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</si>
  <si>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</si>
  <si>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</si>
  <si>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</si>
  <si>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</si>
  <si>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</si>
  <si>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</si>
  <si>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</si>
  <si>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</si>
  <si>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</si>
  <si>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</si>
  <si>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</si>
  <si>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</si>
  <si>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</si>
  <si>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</si>
  <si>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</si>
  <si>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</si>
  <si>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</si>
  <si>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</si>
  <si>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</si>
  <si>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</si>
  <si>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</si>
  <si>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</si>
  <si>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</si>
  <si>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</si>
  <si>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</si>
  <si>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</si>
  <si>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</si>
  <si>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</si>
  <si>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</si>
  <si>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</si>
  <si>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</si>
  <si>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</si>
  <si>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</si>
  <si>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</si>
  <si>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</si>
  <si>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</si>
  <si>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</si>
  <si>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</si>
  <si>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</si>
  <si>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</si>
  <si>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</si>
  <si>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</si>
  <si>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</si>
  <si>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</si>
  <si>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</si>
  <si>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</si>
  <si>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</si>
  <si>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</si>
  <si>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</si>
  <si>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</si>
  <si>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</si>
  <si>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</si>
  <si>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</si>
  <si>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</si>
  <si>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</si>
  <si>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</si>
  <si>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</si>
  <si>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</si>
  <si>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</si>
  <si>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</si>
  <si>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</si>
  <si>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</si>
  <si>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</si>
  <si>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</si>
  <si>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</si>
  <si>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</si>
  <si>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</si>
  <si>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</si>
  <si>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</si>
  <si>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</si>
  <si>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</si>
  <si>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</si>
  <si>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</si>
  <si>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</si>
  <si>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</si>
  <si>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</si>
  <si>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</si>
  <si>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</si>
  <si>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</si>
  <si>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</si>
  <si>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</si>
  <si>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</si>
  <si>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</si>
  <si>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</si>
  <si>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</si>
  <si>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</si>
  <si>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</si>
  <si>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</si>
  <si>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</si>
  <si>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</si>
  <si>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</si>
  <si>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</si>
  <si>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</si>
  <si>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</si>
  <si>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</si>
  <si>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</si>
  <si>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</si>
  <si>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</si>
  <si>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</si>
  <si>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</si>
  <si>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</si>
  <si>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</si>
  <si>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</si>
  <si>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</si>
  <si>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</si>
  <si>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</si>
  <si>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</si>
  <si>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</si>
  <si>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</si>
  <si>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</si>
  <si>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</si>
  <si>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</si>
  <si>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</si>
  <si>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</si>
  <si>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</si>
  <si>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</si>
  <si>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</si>
  <si>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</si>
  <si>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</si>
  <si>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</si>
  <si>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</si>
  <si>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</si>
  <si>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</si>
  <si>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</si>
  <si>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</si>
  <si>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</si>
  <si>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</si>
  <si>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</si>
  <si>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</si>
  <si>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</si>
  <si>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</si>
  <si>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</si>
  <si>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</si>
  <si>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</si>
  <si>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</si>
  <si>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</si>
  <si>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</si>
  <si>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</si>
  <si>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</si>
  <si>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</si>
  <si>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</si>
  <si>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</si>
  <si>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</si>
  <si>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</si>
  <si>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</si>
  <si>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</si>
  <si>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</si>
  <si>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</si>
  <si>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</si>
  <si>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</si>
  <si>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</si>
  <si>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</si>
  <si>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</si>
  <si>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</si>
  <si>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</si>
  <si>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</si>
  <si>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</si>
  <si>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</si>
  <si>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</si>
  <si>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</si>
  <si>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</si>
  <si>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</si>
  <si>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</si>
  <si>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</si>
  <si>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</si>
  <si>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</si>
  <si>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</si>
  <si>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</si>
  <si>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</si>
  <si>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</si>
  <si>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</si>
  <si>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</si>
  <si>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</si>
  <si>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</si>
  <si>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</si>
  <si>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</si>
  <si>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</si>
  <si>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</si>
  <si>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</si>
  <si>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</si>
  <si>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</si>
  <si>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</si>
  <si>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</si>
  <si>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</si>
  <si>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</si>
  <si>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</si>
  <si>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</si>
  <si>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</si>
  <si>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</si>
  <si>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</si>
  <si>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</si>
  <si>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</si>
  <si>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</si>
  <si>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</si>
  <si>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</si>
  <si>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</si>
  <si>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</si>
  <si>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</si>
  <si>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</si>
  <si>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</si>
  <si>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</si>
  <si>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</si>
  <si>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</si>
  <si>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</si>
  <si>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</si>
  <si>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</si>
  <si>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</si>
  <si>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</si>
  <si>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</si>
  <si>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</si>
  <si>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</si>
  <si>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</si>
  <si>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</si>
  <si>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</si>
  <si>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</si>
  <si>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</si>
  <si>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</si>
  <si>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</si>
  <si>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</si>
  <si>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</si>
  <si>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</si>
  <si>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</si>
  <si>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</si>
  <si>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</si>
  <si>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</si>
  <si>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</si>
  <si>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</si>
  <si>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</si>
  <si>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</si>
  <si>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</si>
  <si>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</si>
  <si>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</si>
  <si>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</si>
  <si>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</si>
  <si>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</si>
  <si>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</si>
  <si>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</si>
  <si>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</si>
  <si>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</si>
  <si>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</si>
  <si>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</si>
  <si>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</si>
  <si>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</si>
  <si>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</si>
  <si>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</si>
  <si>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</si>
  <si>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</si>
  <si>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</si>
  <si>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</si>
  <si>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</si>
  <si>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</si>
  <si>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</si>
  <si>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</si>
  <si>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</si>
  <si>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</si>
  <si>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</si>
  <si>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</si>
  <si>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</si>
  <si>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</si>
  <si>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</si>
  <si>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</si>
  <si>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</si>
  <si>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</si>
  <si>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</si>
  <si>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</si>
  <si>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</si>
  <si>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</si>
  <si>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</si>
  <si>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</si>
  <si>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</si>
  <si>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</si>
  <si>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</si>
  <si>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</si>
  <si>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</si>
  <si>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</si>
  <si>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</si>
  <si>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</si>
  <si>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</si>
  <si>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</si>
  <si>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</si>
  <si>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</si>
  <si>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</si>
  <si>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</si>
  <si>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</si>
  <si>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</si>
  <si>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</si>
  <si>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</si>
  <si>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</si>
  <si>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</si>
  <si>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</si>
  <si>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</si>
  <si>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</si>
  <si>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</si>
  <si>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</si>
  <si>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</si>
  <si>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</si>
  <si>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</si>
  <si>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</si>
  <si>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</si>
  <si>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</si>
  <si>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</si>
  <si>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</si>
  <si>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</si>
  <si>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</si>
  <si>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</si>
  <si>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</si>
  <si>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</si>
  <si>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</si>
  <si>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</si>
  <si>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</si>
  <si>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</si>
  <si>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</si>
  <si>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</si>
  <si>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</si>
  <si>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</si>
  <si>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</si>
  <si>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</si>
  <si>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</si>
  <si>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</si>
  <si>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</si>
  <si>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</si>
  <si>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</si>
  <si>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</si>
  <si>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</si>
  <si>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</si>
  <si>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</si>
  <si>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</si>
  <si>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</si>
  <si>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</si>
  <si>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</si>
  <si>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</si>
  <si>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</si>
  <si>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</si>
  <si>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</si>
  <si>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</si>
  <si>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</si>
  <si>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</si>
  <si>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</si>
  <si>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</si>
  <si>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</si>
  <si>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</si>
  <si>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</si>
  <si>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</si>
  <si>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</si>
  <si>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</si>
  <si>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</si>
  <si>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</si>
  <si>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</si>
  <si>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</si>
  <si>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</si>
  <si>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</si>
  <si>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</si>
  <si>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</si>
  <si>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</si>
  <si>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</si>
  <si>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</si>
  <si>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</si>
  <si>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</si>
  <si>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</si>
  <si>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</si>
  <si>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</si>
  <si>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</si>
  <si>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</si>
  <si>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</si>
  <si>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</si>
  <si>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</si>
  <si>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</si>
  <si>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</si>
  <si>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</si>
  <si>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</si>
  <si>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</si>
  <si>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</si>
  <si>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</si>
  <si>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</si>
  <si>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</si>
  <si>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</si>
  <si>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</si>
  <si>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</si>
  <si>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</si>
  <si>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</si>
  <si>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</si>
  <si>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</si>
  <si>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</si>
  <si>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</si>
  <si>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</si>
  <si>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</si>
  <si>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</si>
  <si>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</si>
  <si>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</si>
  <si>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</si>
  <si>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</si>
  <si>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</si>
  <si>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</si>
  <si>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</si>
  <si>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</si>
  <si>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</si>
  <si>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</si>
  <si>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</si>
  <si>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</si>
  <si>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</si>
  <si>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</si>
  <si>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</si>
  <si>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</si>
  <si>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</si>
  <si>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</si>
  <si>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</si>
  <si>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</si>
  <si>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</si>
  <si>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</si>
  <si>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</si>
  <si>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</si>
  <si>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</si>
  <si>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</si>
  <si>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</si>
  <si>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</si>
  <si>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</si>
  <si>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</si>
  <si>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</si>
  <si>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</si>
  <si>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</si>
  <si>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</si>
  <si>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</si>
  <si>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</si>
  <si>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</si>
  <si>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</si>
  <si>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</si>
  <si>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</si>
  <si>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</si>
  <si>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</si>
  <si>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</si>
  <si>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</si>
  <si>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</si>
  <si>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</si>
  <si>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</si>
  <si>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</si>
  <si>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</si>
  <si>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</si>
  <si>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</si>
  <si>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</si>
  <si>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</si>
  <si>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</si>
  <si>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</si>
  <si>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</si>
  <si>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</si>
  <si>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</si>
  <si>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</si>
  <si>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</si>
  <si>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</si>
  <si>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</si>
  <si>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</si>
  <si>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</si>
  <si>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</si>
  <si>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</si>
  <si>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</si>
  <si>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</si>
  <si>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</si>
  <si>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</si>
  <si>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</si>
  <si>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</si>
  <si>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</si>
  <si>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</si>
  <si>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</si>
  <si>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</si>
  <si>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</si>
  <si>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</si>
  <si>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</si>
  <si>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</si>
  <si>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</si>
  <si>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</si>
  <si>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</si>
  <si>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</si>
  <si>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</si>
  <si>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</si>
  <si>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</si>
  <si>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</si>
  <si>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</si>
  <si>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</si>
  <si>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</si>
  <si>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</si>
  <si>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</si>
  <si>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</si>
  <si>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</si>
  <si>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</si>
  <si>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</si>
  <si>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</si>
  <si>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</si>
  <si>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</si>
  <si>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</si>
  <si>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</si>
  <si>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</si>
  <si>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</si>
  <si>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</si>
  <si>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</si>
  <si>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</si>
  <si>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</si>
  <si>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</si>
  <si>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</si>
  <si>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</si>
  <si>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</si>
  <si>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</si>
  <si>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</si>
  <si>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</si>
  <si>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</si>
  <si>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</si>
  <si>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</si>
  <si>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</si>
  <si>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</si>
  <si>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</si>
  <si>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</si>
  <si>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</si>
  <si>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</si>
  <si>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</si>
  <si>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</si>
  <si>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</si>
  <si>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</si>
  <si>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</si>
  <si>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</si>
  <si>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</si>
  <si>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</si>
  <si>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</si>
  <si>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</si>
  <si>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</si>
  <si>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</si>
  <si>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</si>
  <si>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</si>
  <si>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</si>
  <si>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</si>
  <si>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</si>
  <si>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</si>
  <si>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</si>
  <si>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</si>
  <si>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</si>
  <si>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</si>
  <si>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</si>
  <si>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</si>
  <si>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</si>
  <si>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</si>
  <si>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</si>
  <si>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</si>
  <si>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</si>
  <si>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</si>
  <si>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</si>
  <si>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</si>
  <si>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</si>
  <si>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</si>
  <si>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</si>
  <si>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</si>
  <si>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</si>
  <si>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</si>
  <si>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</si>
  <si>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</si>
  <si>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</si>
  <si>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</si>
  <si>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</si>
  <si>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</si>
  <si>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</si>
  <si>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</si>
  <si>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</si>
  <si>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</si>
  <si>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</si>
  <si>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</si>
  <si>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</si>
  <si>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</si>
  <si>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</si>
  <si>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</si>
  <si>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</si>
  <si>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</si>
  <si>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</si>
  <si>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</si>
  <si>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</si>
  <si>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</si>
  <si>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</si>
  <si>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</si>
  <si>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</si>
  <si>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</si>
  <si>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</si>
  <si>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</si>
  <si>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</si>
  <si>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</si>
  <si>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</si>
  <si>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</si>
  <si>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</si>
  <si>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</si>
  <si>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</si>
  <si>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</si>
  <si>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</si>
  <si>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</si>
  <si>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</si>
  <si>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</si>
  <si>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</si>
  <si>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</si>
  <si>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</si>
  <si>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</si>
  <si>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</si>
  <si>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</si>
  <si>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</si>
  <si>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</si>
  <si>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</si>
  <si>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</si>
  <si>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</si>
  <si>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</si>
  <si>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</si>
  <si>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</si>
  <si>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</si>
  <si>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</si>
  <si>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</si>
  <si>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</si>
  <si>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</si>
  <si>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</si>
  <si>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</si>
  <si>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</si>
  <si>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</si>
  <si>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</si>
  <si>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</si>
  <si>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</si>
  <si>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</si>
  <si>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</si>
  <si>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</si>
  <si>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</si>
  <si>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</si>
  <si>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</si>
  <si>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</si>
  <si>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</si>
  <si>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</si>
  <si>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</si>
  <si>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</si>
  <si>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</si>
  <si>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</si>
  <si>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</si>
  <si>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</si>
  <si>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</si>
  <si>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</si>
  <si>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</si>
  <si>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</si>
  <si>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</si>
  <si>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</si>
  <si>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</si>
  <si>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</si>
  <si>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</si>
  <si>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</si>
  <si>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</si>
  <si>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</si>
  <si>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</si>
  <si>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</si>
  <si>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</si>
  <si>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</si>
  <si>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</si>
  <si>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</si>
  <si>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</si>
  <si>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</si>
  <si>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</si>
  <si>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</si>
  <si>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</si>
  <si>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</si>
  <si>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</si>
  <si>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</si>
  <si>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</si>
  <si>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</si>
  <si>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</si>
  <si>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</si>
  <si>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</si>
  <si>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</si>
  <si>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</si>
  <si>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</si>
  <si>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</si>
  <si>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</si>
  <si>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</si>
  <si>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</si>
  <si>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</si>
  <si>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</si>
  <si>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</si>
  <si>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</si>
  <si>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</si>
  <si>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</si>
  <si>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</si>
  <si>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</si>
  <si>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</si>
  <si>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</si>
  <si>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</si>
  <si>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</si>
  <si>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</si>
  <si>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</si>
  <si>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</si>
  <si>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</si>
  <si>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</si>
  <si>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</si>
  <si>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</si>
  <si>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</si>
  <si>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</si>
  <si>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</si>
  <si>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</si>
  <si>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</si>
  <si>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</si>
  <si>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</si>
  <si>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</si>
  <si>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</si>
  <si>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</si>
  <si>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</si>
  <si>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</si>
  <si>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</si>
  <si>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</si>
  <si>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</si>
  <si>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</si>
  <si>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</si>
  <si>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</si>
  <si>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</si>
  <si>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</si>
  <si>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</si>
  <si>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</si>
  <si>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</si>
  <si>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</si>
  <si>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</si>
  <si>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</si>
  <si>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</si>
  <si>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</si>
  <si>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</si>
  <si>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</si>
  <si>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</si>
  <si>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</si>
  <si>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</si>
  <si>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</si>
  <si>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</si>
  <si>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</si>
  <si>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</si>
  <si>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</si>
  <si>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</si>
  <si>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</si>
  <si>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</si>
  <si>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</si>
  <si>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</si>
  <si>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</si>
  <si>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</si>
  <si>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</si>
  <si>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</si>
  <si>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</si>
  <si>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</si>
  <si>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</si>
  <si>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</si>
  <si>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</si>
  <si>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</si>
  <si>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</si>
  <si>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</si>
  <si>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</si>
  <si>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</si>
  <si>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</si>
  <si>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</si>
  <si>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</si>
  <si>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</si>
  <si>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</si>
  <si>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</si>
  <si>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</si>
  <si>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</si>
  <si>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</si>
  <si>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</si>
  <si>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</si>
  <si>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</si>
  <si>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</si>
  <si>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</si>
  <si>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</si>
  <si>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</si>
  <si>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</si>
  <si>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</si>
  <si>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</si>
  <si>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</si>
  <si>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</si>
  <si>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</si>
  <si>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</si>
  <si>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</si>
  <si>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</si>
  <si>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</si>
  <si>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</si>
  <si>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</si>
  <si>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</si>
  <si>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</si>
  <si>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</si>
  <si>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</si>
  <si>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</si>
  <si>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</si>
  <si>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</si>
  <si>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</si>
  <si>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</si>
  <si>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</si>
  <si>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</si>
  <si>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</si>
  <si>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</si>
  <si>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</si>
  <si>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</si>
  <si>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</si>
  <si>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</si>
  <si>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</si>
  <si>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</si>
  <si>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</si>
  <si>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</si>
  <si>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</si>
  <si>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</si>
  <si>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</si>
  <si>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</si>
  <si>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</si>
  <si>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</si>
  <si>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</si>
  <si>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</si>
  <si>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</si>
  <si>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</si>
  <si>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</si>
  <si>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</si>
  <si>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</si>
  <si>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</si>
  <si>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</si>
  <si>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</si>
  <si>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</si>
  <si>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</si>
  <si>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</si>
  <si>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</si>
  <si>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</si>
  <si>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</si>
  <si>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</si>
  <si>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</si>
  <si>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</si>
  <si>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</si>
  <si>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</si>
  <si>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</si>
  <si>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</si>
  <si>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</si>
  <si>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</si>
  <si>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</si>
  <si>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</si>
  <si>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</si>
  <si>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</si>
  <si>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</si>
  <si>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</si>
  <si>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</si>
  <si>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</si>
  <si>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</si>
  <si>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</si>
  <si>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</si>
  <si>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</si>
  <si>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</si>
  <si>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</si>
  <si>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</si>
  <si>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</si>
  <si>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</si>
  <si>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</si>
  <si>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</si>
  <si>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</si>
  <si>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</si>
  <si>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</si>
  <si>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</si>
  <si>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</si>
  <si>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</si>
  <si>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</si>
  <si>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</si>
  <si>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</si>
  <si>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</si>
  <si>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</si>
  <si>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</si>
  <si>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</si>
  <si>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</si>
  <si>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</si>
  <si>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</si>
  <si>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</si>
  <si>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</si>
  <si>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</si>
  <si>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</si>
  <si>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</si>
  <si>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</si>
  <si>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</si>
  <si>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</si>
  <si>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</si>
  <si>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</si>
  <si>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</si>
  <si>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</si>
  <si>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</si>
  <si>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</si>
  <si>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</si>
  <si>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</si>
  <si>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</si>
  <si>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</si>
  <si>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</si>
  <si>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</si>
  <si>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</si>
  <si>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</si>
  <si>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</si>
  <si>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</si>
  <si>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</si>
  <si>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</si>
  <si>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</si>
  <si>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</si>
  <si>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</si>
  <si>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</si>
  <si>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</si>
  <si>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</si>
  <si>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</si>
  <si>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</si>
  <si>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</si>
  <si>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</si>
  <si>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</si>
  <si>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</si>
  <si>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</si>
  <si>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</si>
  <si>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</si>
  <si>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</si>
  <si>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</si>
  <si>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</si>
  <si>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</si>
  <si>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</si>
  <si>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</si>
  <si>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</si>
  <si>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</si>
  <si>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</si>
  <si>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</si>
  <si>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</si>
  <si>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</si>
  <si>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</si>
  <si>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</si>
  <si>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</si>
  <si>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</si>
  <si>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</si>
  <si>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</si>
  <si>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</si>
  <si>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</si>
  <si>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</si>
  <si>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</si>
  <si>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</si>
  <si>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</si>
  <si>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</si>
  <si>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</si>
  <si>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</si>
  <si>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</si>
  <si>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</si>
  <si>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</si>
  <si>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</si>
  <si>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</si>
  <si>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</si>
  <si>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</si>
  <si>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</si>
  <si>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</si>
  <si>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</si>
  <si>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</si>
  <si>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</si>
  <si>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</si>
  <si>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</si>
  <si>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</si>
  <si>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</si>
  <si>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</si>
  <si>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</si>
  <si>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</si>
  <si>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</si>
  <si>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</si>
  <si>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</si>
  <si>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</si>
  <si>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</si>
  <si>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</si>
  <si>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</si>
  <si>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</si>
  <si>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</si>
  <si>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</si>
  <si>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</si>
  <si>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</si>
  <si>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</si>
  <si>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</si>
  <si>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</si>
  <si>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</si>
  <si>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</si>
  <si>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</si>
  <si>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</si>
  <si>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</si>
  <si>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</si>
  <si>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</si>
  <si>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</si>
  <si>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</si>
  <si>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</si>
  <si>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</si>
  <si>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</si>
  <si>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</si>
  <si>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</si>
  <si>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</si>
  <si>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</si>
  <si>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</si>
  <si>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</si>
  <si>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</si>
  <si>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</si>
  <si>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</si>
  <si>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</si>
  <si>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</si>
  <si>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</si>
  <si>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</si>
  <si>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</si>
  <si>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</si>
  <si>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</si>
  <si>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</si>
  <si>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</si>
  <si>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</si>
  <si>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</si>
  <si>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</si>
  <si>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</si>
  <si>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</si>
  <si>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</si>
  <si>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</si>
  <si>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</si>
  <si>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</si>
  <si>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</si>
  <si>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</si>
  <si>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</si>
  <si>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</si>
  <si>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</si>
  <si>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</si>
  <si>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</si>
  <si>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</si>
  <si>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</si>
  <si>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</si>
  <si>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</si>
  <si>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</si>
  <si>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</si>
  <si>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</si>
  <si>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</si>
  <si>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</si>
  <si>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</si>
  <si>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</si>
  <si>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</si>
  <si>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</si>
  <si>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</si>
  <si>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</si>
  <si>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</si>
  <si>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</si>
  <si>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</si>
  <si>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</si>
  <si>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</si>
  <si>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</si>
  <si>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</si>
  <si>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</si>
  <si>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</si>
  <si>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</si>
  <si>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</si>
  <si>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</si>
  <si>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</si>
  <si>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</si>
  <si>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</si>
  <si>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</si>
  <si>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</si>
  <si>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</si>
  <si>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</si>
  <si>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</si>
  <si>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</si>
  <si>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</si>
  <si>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</si>
  <si>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</si>
  <si>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</si>
  <si>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</si>
  <si>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</si>
  <si>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</si>
  <si>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</si>
  <si>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</si>
  <si>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</si>
  <si>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</si>
  <si>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</si>
  <si>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</si>
  <si>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</si>
  <si>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</si>
  <si>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</si>
  <si>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</si>
  <si>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</si>
  <si>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</si>
  <si>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</si>
  <si>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</si>
  <si>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</si>
  <si>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</si>
  <si>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</si>
  <si>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</si>
  <si>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</si>
  <si>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</si>
  <si>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</si>
  <si>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</si>
  <si>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</si>
  <si>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</si>
  <si>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</si>
  <si>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</si>
  <si>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</si>
  <si>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</si>
  <si>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</si>
  <si>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</si>
  <si>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</si>
  <si>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</si>
  <si>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</si>
  <si>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</si>
  <si>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</si>
  <si>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</si>
  <si>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</si>
  <si>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</si>
  <si>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</si>
  <si>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</si>
  <si>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</si>
  <si>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</si>
  <si>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</si>
  <si>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</si>
  <si>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</si>
  <si>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</si>
  <si>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</si>
  <si>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</si>
  <si>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</si>
  <si>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</si>
  <si>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</si>
  <si>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</si>
  <si>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</si>
  <si>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</si>
  <si>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</si>
  <si>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</si>
  <si>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</si>
  <si>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</si>
  <si>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</si>
  <si>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</si>
  <si>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</si>
  <si>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</si>
  <si>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</si>
  <si>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</si>
  <si>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</si>
  <si>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</si>
  <si>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</si>
  <si>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</si>
  <si>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</si>
  <si>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</si>
  <si>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</si>
  <si>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</si>
  <si>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</si>
  <si>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</si>
  <si>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</si>
  <si>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</si>
  <si>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</si>
  <si>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</si>
  <si>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</si>
  <si>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</si>
  <si>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</si>
  <si>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</si>
  <si>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</si>
  <si>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</si>
  <si>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</si>
  <si>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</si>
  <si>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</si>
  <si>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</si>
  <si>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</si>
  <si>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</si>
  <si>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</si>
  <si>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</si>
  <si>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</si>
  <si>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</si>
  <si>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</si>
  <si>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</si>
  <si>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</si>
  <si>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</si>
  <si>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</si>
  <si>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</si>
  <si>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</si>
  <si>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</si>
  <si>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</si>
  <si>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</si>
  <si>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</si>
  <si>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</si>
  <si>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</si>
  <si>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</si>
  <si>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</si>
  <si>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</si>
  <si>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</si>
  <si>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</si>
  <si>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</si>
  <si>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</si>
  <si>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</si>
  <si>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</si>
  <si>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</si>
  <si>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</si>
  <si>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</si>
  <si>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</si>
  <si>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</si>
  <si>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</si>
  <si>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</si>
  <si>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</si>
  <si>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</si>
  <si>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</si>
  <si>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</si>
  <si>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</si>
  <si>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</si>
  <si>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</si>
  <si>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</si>
  <si>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</si>
  <si>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</si>
  <si>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</si>
  <si>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</si>
  <si>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</si>
  <si>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</si>
  <si>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</si>
  <si>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</si>
  <si>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</si>
  <si>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</si>
  <si>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</si>
  <si>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</si>
  <si>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</si>
  <si>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</si>
  <si>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</si>
  <si>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</si>
  <si>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</si>
  <si>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</si>
  <si>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</si>
  <si>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</si>
  <si>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</si>
  <si>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</si>
  <si>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</si>
  <si>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</si>
  <si>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</si>
  <si>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</si>
  <si>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</si>
  <si>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</si>
  <si>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</si>
  <si>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</si>
  <si>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</si>
  <si>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</si>
  <si>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</si>
  <si>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</si>
  <si>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</si>
  <si>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</si>
  <si>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</si>
  <si>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</si>
  <si>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</si>
  <si>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</si>
  <si>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</si>
  <si>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</si>
  <si>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</si>
  <si>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</si>
  <si>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</si>
  <si>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</si>
  <si>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</si>
  <si>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</si>
  <si>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</si>
  <si>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</si>
  <si>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</si>
  <si>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</si>
  <si>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</si>
  <si>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</si>
  <si>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</si>
  <si>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</si>
  <si>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</si>
  <si>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</si>
  <si>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</si>
  <si>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</si>
  <si>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</si>
  <si>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</si>
  <si>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</si>
  <si>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</si>
  <si>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</si>
  <si>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</si>
  <si>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</si>
  <si>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</si>
  <si>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</si>
  <si>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</si>
  <si>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</si>
  <si>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</si>
  <si>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</si>
  <si>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</si>
  <si>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</si>
  <si>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</si>
  <si>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</si>
  <si>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</si>
  <si>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</si>
  <si>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</si>
  <si>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</si>
  <si>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</si>
  <si>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</si>
  <si>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</si>
  <si>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</si>
  <si>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</si>
  <si>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</si>
  <si>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</si>
  <si>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</si>
  <si>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</si>
  <si>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</si>
  <si>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</si>
  <si>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</si>
  <si>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</si>
  <si>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</si>
  <si>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</si>
  <si>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</si>
  <si>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</si>
  <si>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</si>
  <si>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</si>
  <si>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</si>
  <si>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</si>
  <si>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</si>
  <si>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</si>
  <si>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</si>
  <si>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</si>
  <si>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</si>
  <si>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</si>
  <si>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</si>
  <si>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</si>
  <si>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</si>
  <si>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</si>
  <si>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</si>
  <si>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</si>
  <si>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</si>
  <si>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</si>
  <si>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</si>
  <si>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</si>
  <si>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</si>
  <si>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</si>
  <si>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</si>
  <si>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</si>
  <si>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</si>
  <si>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</si>
  <si>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</si>
  <si>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</si>
  <si>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</si>
  <si>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</si>
  <si>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</si>
  <si>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</si>
  <si>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</si>
  <si>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</si>
  <si>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</si>
  <si>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</si>
  <si>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</si>
  <si>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</si>
  <si>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</si>
  <si>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</si>
  <si>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</si>
  <si>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</si>
  <si>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</si>
  <si>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</si>
  <si>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</si>
  <si>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</si>
  <si>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</si>
  <si>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</si>
  <si>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</si>
  <si>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</si>
  <si>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</si>
  <si>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</si>
  <si>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</si>
  <si>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</si>
  <si>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</si>
  <si>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</si>
  <si>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</si>
  <si>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</si>
  <si>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</si>
  <si>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</si>
  <si>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</si>
  <si>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</si>
  <si>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</si>
  <si>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</si>
  <si>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</si>
  <si>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</si>
  <si>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</si>
  <si>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</si>
  <si>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</si>
  <si>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</si>
  <si>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</si>
  <si>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</si>
  <si>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</si>
  <si>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</si>
  <si>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</si>
  <si>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</si>
  <si>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</si>
  <si>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</si>
  <si>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</si>
  <si>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</si>
  <si>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</si>
  <si>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</si>
  <si>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</si>
  <si>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</si>
  <si>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</si>
  <si>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</si>
  <si>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</si>
  <si>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</si>
  <si>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</si>
  <si>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</si>
  <si>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</si>
  <si>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</si>
  <si>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</si>
  <si>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</si>
  <si>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</si>
  <si>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</si>
  <si>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</si>
  <si>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</si>
  <si>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</si>
  <si>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</si>
  <si>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</si>
  <si>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</si>
  <si>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</si>
  <si>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</si>
  <si>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</si>
  <si>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</si>
  <si>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</si>
  <si>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</si>
  <si>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</si>
  <si>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</si>
  <si>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</si>
  <si>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</si>
  <si>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</si>
  <si>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</si>
  <si>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</si>
  <si>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</si>
  <si>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</si>
  <si>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</si>
  <si>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</si>
  <si>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</si>
  <si>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</si>
  <si>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</si>
  <si>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</si>
  <si>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</si>
  <si>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</si>
  <si>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</si>
  <si>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</si>
  <si>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</si>
  <si>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</si>
  <si>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</si>
  <si>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</si>
  <si>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</si>
  <si>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</si>
  <si>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</si>
  <si>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</si>
  <si>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</si>
  <si>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</si>
  <si>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</si>
  <si>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</si>
  <si>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</si>
  <si>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</si>
  <si>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</si>
  <si>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</si>
  <si>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</si>
  <si>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</si>
  <si>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</si>
  <si>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</si>
  <si>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</si>
  <si>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</si>
  <si>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</si>
  <si>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</si>
  <si>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</si>
  <si>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</si>
  <si>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</si>
  <si>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</si>
  <si>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</si>
  <si>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</si>
  <si>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</si>
  <si>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</si>
  <si>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</si>
  <si>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</si>
  <si>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</si>
  <si>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</si>
  <si>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</si>
  <si>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</si>
  <si>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</si>
  <si>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</si>
  <si>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</si>
  <si>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</si>
  <si>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</si>
  <si>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</si>
  <si>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</si>
  <si>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</si>
  <si>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</si>
  <si>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</si>
  <si>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</si>
  <si>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</si>
  <si>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</si>
  <si>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</si>
  <si>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</si>
  <si>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</si>
  <si>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</si>
  <si>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</si>
  <si>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</si>
  <si>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</si>
  <si>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</si>
  <si>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</si>
  <si>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</si>
  <si>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</si>
  <si>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</si>
  <si>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</si>
  <si>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</si>
  <si>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</si>
  <si>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</si>
  <si>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</si>
  <si>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</si>
  <si>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</si>
  <si>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</si>
  <si>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</si>
  <si>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</si>
  <si>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</si>
  <si>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</si>
  <si>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</si>
  <si>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</si>
  <si>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</si>
  <si>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</si>
  <si>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</si>
  <si>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</si>
  <si>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</si>
  <si>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</si>
  <si>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</si>
  <si>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</si>
  <si>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</si>
  <si>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</si>
  <si>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</si>
  <si>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</si>
  <si>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</si>
  <si>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</si>
  <si>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</si>
  <si>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</si>
  <si>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</si>
  <si>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</si>
  <si>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</si>
  <si>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</si>
  <si>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</si>
  <si>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</si>
  <si>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</si>
  <si>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</si>
  <si>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</si>
  <si>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</si>
  <si>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</si>
  <si>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</si>
  <si>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</si>
  <si>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</si>
  <si>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</si>
  <si>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</si>
  <si>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</si>
  <si>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</si>
  <si>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</si>
  <si>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</si>
  <si>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</si>
  <si>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</si>
  <si>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</si>
  <si>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</si>
  <si>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</si>
  <si>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</si>
  <si>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</si>
  <si>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</si>
  <si>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</si>
  <si>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</si>
  <si>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</si>
  <si>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</si>
  <si>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</si>
  <si>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</si>
  <si>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</si>
  <si>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</si>
  <si>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</si>
  <si>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</si>
  <si>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</si>
  <si>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</si>
  <si>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</si>
  <si>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</si>
  <si>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</si>
  <si>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</si>
  <si>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</si>
  <si>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</si>
  <si>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</si>
  <si>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</si>
  <si>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</si>
  <si>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</si>
  <si>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</si>
  <si>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</si>
  <si>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</si>
  <si>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</si>
  <si>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</si>
  <si>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</si>
  <si>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</si>
  <si>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</si>
  <si>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</si>
  <si>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</si>
  <si>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</si>
  <si>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</si>
  <si>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</si>
  <si>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</si>
  <si>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</si>
  <si>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</si>
  <si>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</si>
  <si>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</si>
  <si>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</si>
  <si>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</si>
  <si>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</si>
  <si>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</si>
  <si>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</si>
  <si>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</si>
  <si>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</si>
  <si>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</si>
  <si>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</si>
  <si>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</si>
  <si>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</si>
  <si>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</si>
  <si>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</si>
  <si>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</si>
  <si>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</si>
  <si>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</si>
  <si>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</si>
  <si>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</si>
  <si>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</si>
  <si>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</si>
  <si>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</si>
  <si>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</si>
  <si>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</si>
  <si>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</si>
  <si>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</si>
  <si>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</si>
  <si>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</si>
  <si>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</si>
  <si>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</si>
  <si>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</si>
  <si>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</si>
  <si>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</si>
  <si>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</si>
  <si>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</si>
  <si>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</si>
  <si>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</si>
  <si>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</si>
  <si>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</si>
  <si>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</si>
  <si>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</si>
  <si>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</si>
  <si>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</si>
  <si>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</si>
  <si>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</si>
  <si>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</si>
  <si>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</si>
  <si>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</si>
  <si>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</si>
  <si>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</si>
  <si>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</si>
  <si>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</si>
  <si>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</si>
  <si>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</si>
  <si>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</si>
  <si>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</si>
  <si>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</si>
  <si>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</si>
  <si>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</si>
  <si>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</si>
  <si>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</si>
  <si>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</si>
  <si>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</si>
  <si>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</si>
  <si>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</si>
  <si>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</si>
  <si>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</si>
  <si>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</si>
  <si>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</si>
  <si>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</si>
  <si>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</si>
  <si>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</si>
  <si>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</si>
  <si>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</si>
  <si>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</si>
  <si>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</si>
  <si>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</si>
  <si>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</si>
  <si>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</si>
  <si>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</si>
  <si>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</si>
  <si>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</si>
  <si>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</si>
  <si>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</si>
  <si>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</si>
  <si>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</si>
  <si>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</si>
  <si>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</si>
  <si>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</si>
  <si>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</si>
  <si>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</si>
  <si>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</si>
  <si>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</si>
  <si>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</si>
  <si>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</si>
  <si>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</si>
  <si>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</si>
  <si>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</si>
  <si>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</si>
  <si>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</si>
  <si>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</si>
  <si>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</si>
  <si>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</si>
  <si>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</si>
  <si>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</si>
  <si>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</si>
  <si>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</si>
  <si>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</si>
  <si>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</si>
  <si>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</si>
  <si>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</si>
  <si>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</si>
  <si>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</si>
  <si>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</si>
  <si>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</si>
  <si>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</si>
  <si>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</si>
  <si>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</si>
  <si>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</si>
  <si>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</si>
  <si>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</si>
  <si>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</si>
  <si>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</si>
  <si>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</si>
  <si>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</si>
  <si>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</si>
  <si>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</si>
  <si>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</si>
  <si>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</si>
  <si>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</si>
  <si>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</si>
  <si>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</si>
  <si>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</si>
  <si>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</si>
  <si>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</si>
  <si>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</si>
  <si>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</si>
  <si>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</si>
  <si>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</si>
  <si>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</si>
  <si>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</si>
  <si>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</si>
  <si>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</si>
  <si>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</si>
  <si>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</si>
  <si>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</si>
  <si>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</si>
  <si>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</si>
  <si>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</si>
  <si>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</si>
  <si>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</si>
  <si>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</si>
  <si>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</si>
  <si>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</si>
  <si>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</si>
  <si>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</si>
  <si>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</si>
  <si>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</si>
  <si>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</si>
  <si>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</si>
  <si>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</si>
  <si>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</si>
  <si>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</si>
  <si>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</si>
  <si>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</si>
  <si>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</si>
  <si>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</si>
  <si>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</si>
  <si>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</si>
  <si>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</si>
  <si>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</si>
  <si>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</si>
  <si>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</si>
  <si>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</si>
  <si>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</si>
  <si>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</si>
  <si>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</si>
  <si>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</si>
  <si>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</si>
  <si>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</si>
  <si>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</si>
  <si>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</si>
  <si>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</si>
  <si>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</si>
  <si>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</si>
  <si>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</si>
  <si>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</si>
  <si>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</si>
  <si>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</si>
  <si>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</si>
  <si>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</si>
  <si>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</si>
  <si>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</si>
  <si>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</si>
  <si>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</si>
  <si>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</si>
  <si>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</si>
  <si>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</si>
  <si>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</si>
  <si>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</si>
  <si>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</si>
  <si>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</si>
  <si>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</si>
  <si>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</si>
  <si>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</si>
  <si>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</si>
  <si>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</si>
  <si>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</si>
  <si>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</si>
  <si>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</si>
  <si>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</si>
  <si>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</si>
  <si>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</si>
  <si>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</si>
  <si>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</si>
  <si>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</si>
  <si>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</si>
  <si>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</si>
  <si>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</si>
  <si>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</si>
  <si>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</si>
  <si>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</si>
  <si>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</si>
  <si>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</si>
  <si>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</si>
  <si>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</si>
  <si>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</si>
  <si>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</si>
  <si>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</si>
  <si>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</si>
  <si>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</si>
  <si>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</si>
  <si>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</si>
  <si>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</si>
  <si>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</si>
  <si>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</si>
  <si>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</si>
  <si>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</si>
  <si>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</si>
  <si>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</si>
  <si>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</si>
  <si>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</si>
  <si>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</si>
  <si>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</si>
  <si>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</si>
  <si>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</si>
  <si>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</si>
  <si>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</si>
  <si>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</si>
  <si>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</si>
  <si>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</si>
  <si>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</si>
  <si>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</si>
  <si>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</si>
  <si>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</si>
  <si>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</si>
  <si>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</si>
  <si>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</si>
  <si>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</si>
  <si>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</si>
  <si>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</si>
  <si>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</si>
  <si>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</si>
  <si>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</si>
  <si>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</si>
  <si>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</si>
  <si>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</si>
  <si>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</si>
  <si>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</si>
  <si>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</si>
  <si>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</si>
  <si>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</si>
  <si>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</si>
  <si>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</si>
  <si>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</si>
  <si>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</si>
  <si>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</si>
  <si>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</si>
  <si>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</si>
  <si>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</si>
  <si>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</si>
  <si>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</si>
  <si>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</si>
  <si>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</si>
  <si>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</si>
  <si>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</si>
  <si>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</si>
  <si>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</si>
  <si>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</si>
  <si>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</si>
  <si>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</si>
  <si>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</si>
  <si>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</si>
  <si>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</si>
  <si>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</si>
  <si>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</si>
  <si>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</si>
  <si>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</si>
  <si>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</si>
  <si>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</si>
  <si>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</si>
  <si>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</si>
  <si>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</si>
  <si>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</si>
  <si>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</si>
  <si>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</si>
  <si>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</si>
  <si>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</si>
  <si>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</si>
  <si>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</si>
  <si>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</si>
  <si>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</si>
  <si>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</si>
  <si>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</si>
  <si>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</si>
  <si>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</si>
  <si>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</si>
  <si>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</si>
  <si>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</si>
  <si>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</si>
  <si>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</si>
  <si>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</si>
  <si>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</si>
  <si>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</si>
  <si>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</si>
  <si>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</si>
  <si>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</si>
  <si>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</si>
  <si>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</si>
  <si>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</si>
  <si>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</si>
  <si>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</si>
  <si>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</si>
  <si>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</si>
  <si>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</si>
  <si>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</si>
  <si>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</si>
  <si>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</si>
  <si>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</si>
  <si>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</si>
  <si>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</si>
  <si>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</si>
  <si>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</si>
  <si>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</si>
  <si>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</si>
  <si>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</si>
  <si>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</si>
  <si>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</si>
  <si>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</si>
  <si>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</si>
  <si>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</si>
  <si>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</si>
  <si>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</si>
  <si>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</si>
  <si>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</si>
  <si>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</si>
  <si>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</si>
  <si>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</si>
  <si>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</si>
  <si>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</si>
  <si>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</si>
  <si>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</si>
  <si>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</si>
  <si>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</si>
  <si>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</si>
  <si>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</si>
  <si>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</si>
  <si>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</si>
  <si>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</si>
  <si>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</si>
  <si>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</si>
  <si>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</si>
  <si>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</si>
  <si>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</si>
  <si>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</si>
  <si>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</si>
  <si>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</si>
  <si>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</si>
  <si>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</si>
  <si>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</si>
  <si>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</si>
  <si>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</si>
  <si>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</si>
  <si>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</si>
  <si>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</si>
  <si>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</si>
  <si>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</si>
  <si>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</si>
  <si>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</si>
  <si>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</si>
  <si>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</si>
  <si>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</si>
  <si>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</si>
  <si>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</si>
  <si>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</si>
  <si>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</si>
  <si>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</si>
  <si>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</si>
  <si>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</si>
  <si>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</si>
  <si>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</si>
  <si>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</si>
  <si>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</si>
  <si>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</si>
  <si>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</si>
  <si>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</si>
  <si>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</si>
  <si>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</si>
  <si>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</si>
  <si>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</si>
  <si>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</si>
  <si>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</si>
  <si>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</si>
  <si>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</si>
  <si>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</si>
  <si>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</si>
  <si>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</si>
  <si>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</si>
  <si>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</si>
  <si>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</si>
  <si>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</si>
  <si>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</si>
  <si>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</si>
  <si>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</si>
  <si>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</si>
  <si>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</si>
  <si>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</si>
  <si>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</si>
  <si>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</si>
  <si>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</si>
  <si>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</si>
  <si>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</si>
  <si>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</si>
  <si>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</si>
  <si>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</si>
  <si>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</si>
  <si>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</si>
  <si>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</si>
  <si>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</si>
  <si>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</si>
  <si>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</si>
  <si>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</si>
  <si>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</si>
  <si>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</si>
  <si>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</si>
  <si>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</si>
  <si>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</si>
  <si>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</si>
  <si>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</si>
  <si>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</si>
  <si>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</si>
  <si>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</si>
  <si>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</si>
  <si>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</si>
  <si>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</si>
  <si>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</si>
  <si>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</si>
  <si>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</si>
  <si>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</si>
  <si>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</si>
  <si>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</si>
  <si>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</si>
  <si>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</si>
  <si>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</si>
  <si>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</si>
  <si>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</si>
  <si>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</si>
  <si>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</si>
  <si>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</si>
  <si>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</si>
  <si>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</si>
  <si>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</si>
  <si>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</si>
  <si>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</si>
  <si>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</si>
  <si>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</si>
  <si>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</si>
  <si>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</si>
  <si>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</si>
  <si>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</si>
  <si>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</si>
  <si>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</si>
  <si>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</si>
  <si>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</si>
  <si>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</si>
  <si>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</si>
  <si>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</si>
  <si>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</si>
  <si>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</si>
  <si>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</si>
  <si>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</si>
  <si>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</si>
  <si>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</si>
  <si>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</si>
  <si>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</si>
  <si>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</si>
  <si>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</si>
  <si>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</si>
  <si>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</si>
  <si>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</si>
  <si>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</si>
  <si>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</si>
  <si>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</si>
  <si>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</si>
  <si>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</si>
  <si>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</si>
  <si>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</si>
  <si>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</si>
  <si>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</si>
  <si>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</si>
  <si>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</si>
  <si>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</si>
  <si>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</si>
  <si>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</si>
  <si>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</si>
  <si>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</si>
  <si>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</si>
  <si>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</si>
  <si>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</si>
  <si>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</si>
  <si>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</si>
  <si>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</si>
  <si>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</si>
  <si>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</si>
  <si>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</si>
  <si>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</si>
  <si>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</si>
  <si>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</si>
  <si>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</si>
  <si>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</si>
  <si>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</si>
  <si>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</si>
  <si>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</si>
  <si>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</si>
  <si>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</si>
  <si>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</si>
  <si>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</si>
  <si>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</si>
  <si>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</si>
  <si>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</si>
  <si>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</si>
  <si>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</si>
  <si>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</si>
  <si>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</si>
  <si>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</si>
  <si>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</si>
  <si>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</si>
  <si>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</si>
  <si>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</si>
  <si>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</si>
  <si>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</si>
  <si>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</si>
  <si>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</si>
  <si>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</si>
  <si>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</si>
  <si>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</si>
  <si>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</si>
  <si>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</si>
  <si>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</si>
  <si>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</si>
  <si>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</si>
  <si>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</si>
  <si>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</si>
  <si>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</si>
  <si>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</si>
  <si>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</si>
  <si>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</si>
  <si>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</si>
  <si>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</si>
  <si>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</si>
  <si>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</si>
  <si>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</si>
  <si>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</si>
  <si>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</si>
  <si>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</si>
  <si>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</si>
  <si>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</si>
  <si>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</si>
  <si>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</si>
  <si>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</si>
  <si>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</si>
  <si>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</si>
  <si>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</si>
  <si>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</si>
  <si>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</si>
  <si>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</si>
  <si>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</si>
  <si>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</si>
  <si>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</si>
  <si>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</si>
  <si>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</si>
  <si>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</si>
  <si>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</si>
  <si>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</si>
  <si>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</si>
  <si>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</si>
  <si>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</si>
  <si>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</si>
  <si>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</si>
  <si>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</si>
  <si>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</si>
  <si>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</si>
  <si>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</si>
  <si>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</si>
  <si>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</si>
  <si>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</si>
  <si>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</si>
  <si>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</si>
  <si>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</si>
  <si>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</si>
  <si>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</si>
  <si>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</si>
  <si>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</si>
  <si>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</si>
  <si>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</si>
  <si>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</si>
  <si>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</si>
  <si>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</si>
  <si>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</si>
  <si>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</si>
  <si>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</si>
  <si>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</si>
  <si>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</si>
  <si>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</si>
  <si>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</si>
  <si>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</si>
  <si>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</si>
  <si>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</si>
  <si>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</si>
  <si>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</si>
  <si>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</si>
  <si>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</si>
  <si>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</si>
  <si>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</si>
  <si>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</si>
  <si>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</si>
  <si>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</si>
  <si>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</si>
  <si>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</si>
  <si>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</si>
  <si>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</si>
  <si>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</si>
  <si>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</si>
  <si>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</si>
  <si>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</si>
  <si>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</si>
  <si>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</si>
  <si>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</si>
  <si>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</si>
  <si>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</si>
  <si>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</si>
  <si>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</si>
  <si>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</si>
  <si>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</si>
  <si>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</si>
  <si>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</si>
  <si>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</si>
  <si>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</si>
  <si>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</si>
  <si>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</si>
  <si>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</si>
  <si>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</si>
  <si>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</si>
  <si>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</si>
  <si>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</si>
  <si>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</si>
  <si>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</si>
  <si>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</si>
  <si>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</si>
  <si>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</si>
  <si>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</si>
  <si>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</si>
  <si>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</si>
  <si>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</si>
  <si>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</si>
  <si>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</si>
  <si>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</si>
  <si>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</si>
  <si>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</si>
  <si>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</si>
  <si>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</si>
  <si>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</si>
  <si>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</si>
  <si>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</si>
  <si>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</si>
  <si>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</si>
  <si>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</si>
  <si>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</si>
  <si>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</si>
  <si>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</si>
  <si>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</si>
  <si>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</si>
  <si>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</si>
  <si>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</si>
  <si>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</si>
  <si>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</si>
  <si>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</si>
  <si>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</si>
  <si>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</si>
  <si>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</si>
  <si>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</si>
  <si>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</si>
  <si>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</si>
  <si>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</si>
  <si>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</si>
  <si>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</si>
  <si>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</si>
  <si>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</si>
  <si>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</si>
  <si>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</si>
  <si>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</si>
  <si>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</si>
  <si>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</si>
  <si>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</si>
  <si>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</si>
  <si>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</si>
  <si>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</si>
  <si>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</si>
  <si>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</si>
  <si>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</si>
  <si>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</si>
  <si>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</si>
  <si>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</si>
  <si>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</si>
  <si>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</si>
  <si>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</si>
  <si>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</si>
  <si>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</si>
  <si>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</si>
  <si>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</si>
  <si>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</si>
  <si>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</si>
  <si>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</si>
  <si>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</si>
  <si>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</si>
  <si>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</si>
  <si>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</si>
  <si>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</si>
  <si>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</si>
  <si>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</si>
  <si>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</si>
  <si>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</si>
  <si>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</si>
  <si>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</si>
  <si>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</si>
  <si>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</si>
  <si>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</si>
  <si>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</si>
  <si>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</si>
  <si>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</si>
  <si>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</si>
  <si>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</si>
  <si>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</si>
  <si>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</si>
  <si>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</si>
  <si>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</si>
  <si>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</si>
  <si>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</si>
  <si>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</si>
  <si>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</si>
  <si>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</si>
  <si>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</si>
  <si>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</si>
  <si>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</si>
  <si>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</si>
  <si>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</si>
  <si>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</si>
  <si>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</si>
  <si>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</si>
  <si>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</si>
  <si>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</si>
  <si>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</si>
  <si>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</si>
  <si>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</si>
  <si>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</si>
  <si>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</si>
  <si>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</si>
  <si>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</si>
  <si>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</si>
  <si>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</si>
  <si>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</si>
  <si>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</si>
  <si>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</si>
  <si>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</si>
  <si>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</si>
  <si>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</si>
  <si>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</si>
  <si>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</si>
  <si>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</si>
  <si>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</si>
  <si>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</si>
  <si>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</si>
  <si>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</si>
  <si>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</si>
  <si>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</si>
  <si>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</si>
  <si>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</si>
  <si>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</si>
  <si>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</si>
  <si>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</si>
  <si>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</si>
  <si>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</si>
  <si>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</si>
  <si>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</si>
  <si>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</si>
  <si>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</si>
  <si>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</si>
  <si>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</si>
  <si>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</si>
  <si>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</si>
  <si>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</si>
  <si>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</si>
  <si>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</si>
  <si>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</si>
  <si>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</si>
  <si>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</si>
  <si>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</si>
  <si>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</si>
  <si>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</si>
  <si>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</si>
  <si>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</si>
  <si>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</si>
  <si>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</si>
  <si>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</si>
  <si>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</si>
  <si>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</si>
  <si>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</si>
  <si>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</si>
  <si>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</si>
  <si>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</si>
  <si>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</si>
  <si>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</si>
  <si>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</si>
  <si>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</si>
  <si>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</si>
  <si>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</si>
  <si>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</si>
  <si>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</si>
  <si>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</si>
  <si>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</si>
  <si>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</si>
  <si>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</si>
  <si>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</si>
  <si>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</si>
  <si>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</si>
  <si>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</si>
  <si>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</si>
  <si>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</si>
  <si>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</si>
  <si>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</si>
  <si>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</si>
  <si>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</si>
  <si>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</si>
  <si>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</si>
  <si>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</si>
  <si>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</si>
  <si>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</si>
  <si>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</si>
  <si>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</si>
  <si>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</si>
  <si>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</si>
  <si>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</si>
  <si>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</si>
  <si>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</si>
  <si>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</si>
  <si>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</si>
  <si>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</si>
  <si>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</si>
  <si>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</si>
  <si>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</si>
  <si>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</si>
  <si>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</si>
  <si>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</si>
  <si>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</si>
  <si>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</si>
  <si>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</si>
  <si>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</si>
  <si>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</si>
  <si>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</si>
  <si>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</si>
  <si>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</si>
  <si>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</si>
  <si>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</si>
  <si>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</si>
  <si>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</si>
  <si>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</si>
  <si>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</si>
  <si>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</si>
  <si>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</si>
  <si>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</si>
  <si>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</si>
  <si>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</si>
  <si>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</si>
  <si>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</si>
  <si>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</si>
  <si>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</si>
  <si>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</si>
  <si>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</si>
  <si>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</si>
  <si>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</si>
  <si>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</si>
  <si>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</si>
  <si>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</si>
  <si>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</si>
  <si>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access issue ,  EM reach the site and found  SCECO power not available and no parking available</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</si>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</sst>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7" dataDxfId="26" headerRowBorderDxfId="24" tableBorderDxfId="25">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323.78127453703928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1.698055555607425E-2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45986.729700462965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45986.729700462965</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45986.729700462965</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45986.729700462965</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45986.729700462965</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45986.729700462965</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45986.729700462965</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45986.729700462965</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45986.729700462965</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45986.729700462965</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45986.729700462965</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45986.729700462965</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45986.729700462965</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45986.729700462965</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45986.729700462965</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45986.729700462965</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45986.729700462965</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45986.729700462965</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45986.729700462965</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45986.729700462965</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45986.729700462965</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45986.729700462965</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45986.729700462965</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45986.729700462965</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45986.729700462965</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45986.729700462965</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45986.729700462965</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45986.729700462965</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45986.729700462965</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45986.729700462965</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45986.729700462965</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45986.729700462965</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45986.729700462965</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45986.729700462965</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45986.729700462965</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45986.729700462965</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45986.729700462965</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45986.729700462965</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45986.729700462965</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45986.729700462965</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45986.729700462965</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45986.729700462965</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45986.729700462965</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45986.729700462965</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45986.729700462965</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45986.729700462965</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45986.729700462965</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45986.729700462965</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45986.729700462965</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45986.729700462965</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45986.729700462965</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45986.729700462965</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45986.729700462965</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45986.729700462965</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45986.729700462965</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161.72986250000395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2.3422814814839512</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v>4</v>
      </c>
      <c r="D5" s="18" t="s">
        <v>8709</v>
      </c>
      <c r="E5" s="102" t="s">
        <v>39021</v>
      </c>
      <c r="F5" s="103">
        <v>45986.728182870371</v>
      </c>
      <c r="G5" s="104">
        <f ca="1">IFERROR(NOW()-F5,"-")</f>
        <v>1.5175925946095958E-3</v>
      </c>
      <c r="H5" s="103"/>
      <c r="I5" s="18" t="str">
        <f>IFERROR(VLOOKUP(D5,DB!A:F,6,0),"")</f>
        <v>SCECO</v>
      </c>
      <c r="J5" s="18" t="str">
        <f>IFERROR(VLOOKUP(D5,DB!A:G,7,0),"")</f>
        <v>Good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45986.729700462965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45986.729700462965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45986.729700462965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45986.729700462965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45986.729700462965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45986.729700462965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45986.729700462965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45986.729700462965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45986.729700462965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45986.729700462965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45986.729700462965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45986.729700462965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45986.729700462965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45986.729700462965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45986.729700462965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45986.729700462965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45986.729700462965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45986.729700462965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45986.729700462965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45986.729700462965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45986.729700462965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45986.729700462965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45986.729700462965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45986.729700462965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45986.729700462965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45986.729700462965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45986.729700462965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45986.729700462965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45986.729700462965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45986.729700462965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45986.729700462965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45986.729700462965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45986.729700462965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45986.729700462965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45986.729700462965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45986.729700462965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45986.729700462965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45986.729700462965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45986.729700462965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45986.729700462965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45986.729700462965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45986.729700462965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45986.729700462965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45986.729700462965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45986.729700462965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45986.729700462965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45986.729700462965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45986.729700462965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45986.729700462965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45986.729700462965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45986.729700462965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45986.729700462965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45986.729700462965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45986.729700462965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45986.729700462965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45986.729700462965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45986.729700462965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45986.729700462965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45986.729700462965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45986.729700462965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45986.729700462965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45986.729700462965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45986.729700462965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45986.729700462965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45986.729700462965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45986.729700462965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45986.729700462965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45986.729700462965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45986.729700462965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45986.729700462965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45986.729700462965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45986.729700462965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45986.729700462965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45986.729700462965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45986.729700462965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45986.729700462965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45986.729700462965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45986.729700462965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45986.729700462965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45986.729700462965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45986.729700462965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45986.729700462965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45986.729700462965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45986.729700462965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45986.729700462965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45986.729700462965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45986.729700462965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45986.729700462965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45986.729700462965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45986.729700462965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45986.729700462965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45986.729700462965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45986.729700462965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45986.729700462965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45986.729700462965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45986.729700462965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45986.729700462965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45986.729700462965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45986.729700462965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45986.729700462965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45986.729700462965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45986.729700462965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45986.729700462965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45986.729700462965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45986.729700462965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45986.729700462965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45986.729700462965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45986.729700462965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45986.729700462965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45986.729700462965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45986.729700462965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45986.729700462965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45986.729700462965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45986.729700462965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45986.729700462965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45986.729700462965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45986.729700462965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45986.729700462965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45986.729700462965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45986.729700462965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45986.729700462965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45986.729700462965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45986.729700462965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45986.729700462965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45986.729700462965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45986.729700462965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45986.729700462965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45986.729700462965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45986.729700462965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45986.729700462965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45986.729700462965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45986.729700462965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45986.729700462965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45986.729700462965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45986.729700462965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45986.729700462965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45986.729700462965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45986.729700462965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45986.729700462965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45986.729700462965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45986.729700462965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45986.729700462965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45986.729700462965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45986.729700462965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45986.729700462965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45986.729700462965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45986.729700462965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45986.729700462965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45986.729700462965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45986.729700462965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45986.729700462965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45986.729700462965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45986.729700462965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45986.729700462965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45986.729700462965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45986.729700462965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45986.729700462965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45986.729700462965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45986.729700462965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45986.729700462965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45986.729700462965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45986.729700462965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45986.729700462965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45986.729700462965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45986.729700462965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45986.729700462965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45986.729700462965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45986.729700462965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45986.729700462965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45986.729700462965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45986.729700462965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45986.729700462965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45986.729700462965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45986.729700462965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45986.729700462965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45986.729700462965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45986.729700462965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45986.729700462965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45986.729700462965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45986.729700462965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45986.729700462965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45986.729700462965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45986.729700462965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45986.729700462965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45986.729700462965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45986.729700462965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45986.729700462965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45986.729700462965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45986.729700462965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45986.729700462965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45986.729700462965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45986.729700462965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45986.729700462965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45986.729700462965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45986.729700462965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45986.729700462965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45986.729700462965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45986.729700462965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45986.729700462965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45986.729700462965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45986.729700462965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45986.729700462965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45986.729700462965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45986.729700462965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45986.729700462965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45986.729700462965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45986.729700462965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45986.729700462965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45986.729700462965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45986.729700462965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45986.729700462965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45986.729700462965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45986.729700462965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45986.729700462965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45986.729700462965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45986.729700462965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45986.729700462965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45986.729700462965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45986.729700462965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45986.729700462965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45986.729700462965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45986.729700462965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45986.729700462965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45986.729700462965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45986.729700462965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45986.729700462965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45986.729700462965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45986.729700462965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45986.729700462965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45986.729700462965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45986.729700462965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45986.729700462965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45986.729700462965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45986.729700462965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45986.729700462965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45986.729700462965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45986.729700462965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45986.729700462965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45986.729700462965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45986.729700462965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45986.729700462965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45986.729700462965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45986.729700462965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45986.729700462965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45986.729700462965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45986.729700462965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45986.729700462965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45986.729700462965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45986.729700462965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45986.729700462965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45986.729700462965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45986.729700462965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45986.729700462965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45986.729700462965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45986.729700462965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45986.729700462965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45986.729700462965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45986.729700462965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45986.729700462965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45986.729700462965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45986.729700462965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45986.729700462965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45986.729700462965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45986.729700462965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45986.729700462965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45986.729700462965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45986.729700462965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45986.729700462965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45986.729700462965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45986.729700462965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45986.729700462965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45986.729700462965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45986.729700462965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45986.729700462965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45986.729700462965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45986.729700462965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45986.729700462965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45986.729700462965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45986.729700462965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45986.729700462965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45986.729700462965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45986.729700462965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45986.729700462965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45986.729700462965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45986.729700462965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45986.729700462965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45986.729700462965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45986.729700462965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45986.729700462965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45986.729700462965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45986.729700462965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45986.729700462965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45986.729700462965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45986.729700462965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45986.729700462965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45986.729700462965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45986.729700462965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45986.729700462965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45986.729700462965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45986.729700462965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45986.729700462965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45986.729700462965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45986.729700462965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45986.729700462965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45986.729700462965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45986.729700462965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45986.729700462965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45986.729700462965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45986.729700462965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45986.729700462965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45986.729700462965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45986.729700462965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45986.729700462965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45986.729700462965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45986.729700462965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45986.729700462965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45986.729700462965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45986.729700462965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45986.729700462965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45986.729700462965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45986.729700462965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45986.729700462965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45986.729700462965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45986.729700462965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45986.729700462965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45986.729700462965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45986.729700462965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45986.729700462965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45986.729700462965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45986.729700462965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45986.729700462965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45986.729700462965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45986.729700462965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45986.729700462965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45986.729700462965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45986.729700462965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45986.729700462965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45986.729700462965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45986.729700462965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45986.729700462965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45986.729700462965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45986.729700462965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45986.729700462965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45986.729700462965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45986.729700462965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45986.729700462965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45986.729700462965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45986.729700462965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45986.729700462965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45986.729700462965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45986.729700462965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45986.729700462965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45986.729700462965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45986.729700462965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45986.729700462965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45986.729700462965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45986.729700462965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45986.729700462965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45986.729700462965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45986.729700462965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45986.729700462965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45986.729700462965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45986.729700462965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45986.729700462965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45986.729700462965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45986.729700462965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45986.729700462965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45986.729700462965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45986.729700462965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45986.729700462965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45986.729700462965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45986.729700462965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45986.729700462965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45986.729700462965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45986.729700462965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45986.729700462965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45986.729700462965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45986.729700462965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45986.729700462965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45986.729700462965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45986.729700462965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45986.729700462965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45986.729700462965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45986.729700462965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45986.729700462965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45986.729700462965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45986.729700462965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45986.729700462965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45986.729700462965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45986.729700462965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45986.729700462965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45986.729700462965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45986.729700462965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45986.729700462965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45986.729700462965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45986.729700462965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45986.729700462965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45986.729700462965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45986.729700462965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45986.729700462965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45986.729700462965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45986.729700462965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45986.729700462965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45986.729700462965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45986.729700462965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45986.729700462965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45986.729700462965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45986.729700462965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45986.729700462965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45986.729700462965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45986.729700462965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45986.729700462965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45986.729700462965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45986.729700462965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45986.729700462965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45986.729700462965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45986.729700462965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45986.729700462965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45986.729700462965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45986.729700462965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45986.729700462965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45986.729700462965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45986.729700462965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45986.729700462965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45986.729700462965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45986.729700462965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45986.729700462965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45986.729700462965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45986.729700462965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45986.729700462965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45986.729700462965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45986.729700462965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45986.729700462965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45986.729700462965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45986.729700462965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45986.729700462965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45986.729700462965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45986.729700462965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45986.729700462965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45986.729700462965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45986.729700462965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45986.729700462965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45986.729700462965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45986.729700462965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45986.729700462965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45986.729700462965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45986.729700462965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45986.729700462965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45986.729700462965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45986.729700462965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45986.729700462965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45986.729700462965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45986.729700462965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45986.729700462965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45986.729700462965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45986.729700462965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45986.729700462965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45986.729700462965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45986.729700462965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45986.729700462965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45986.729700462965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45986.729700462965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45986.729700462965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45986.729700462965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45986.729700462965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45986.729700462965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45986.729700462965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45986.729700462965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45986.729700462965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45986.729700462965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45986.729700462965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45986.729700462965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45986.729700462965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45986.729700462965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45986.729700462965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45986.729700462965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45986.729700462965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45986.729700462965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45986.729700462965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45986.729700462965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45986.729700462965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45986.729700462965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45986.729700462965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45986.729700462965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45986.729700462965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45986.729700462965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45986.729700462965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45986.729700462965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45986.729700462965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45986.729700462965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45986.729700462965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45986.729700462965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45986.729700462965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45986.729700462965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45986.729700462965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45986.729700462965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45986.729700462965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45986.729700462965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45986.729700462965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45986.729700462965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45986.729700462965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45986.729700462965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45986.729700462965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45986.729700462965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45986.729700462965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45986.729700462965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45986.729700462965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45986.729700462965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45986.729700462965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45986.729700462965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45986.729700462965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45986.729700462965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45986.729700462965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45986.729700462965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45986.729700462965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45986.729700462965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45986.729700462965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45986.729700462965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45986.729700462965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45986.729700462965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45986.729700462965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45986.729700462965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45986.729700462965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45986.729700462965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45986.729700462965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45986.729700462965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45986.729700462965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45986.729700462965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45986.729700462965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45986.729700462965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45986.729700462965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45986.729700462965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45986.729700462965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45986.729700462965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45986.729700462965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45986.729700462965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45986.729700462965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45986.729700462965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45986.729700462965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45986.729700462965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45986.729700462965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45986.729700462965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45986.729700462965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45986.729700462965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45986.729700462965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45986.729700462965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45986.729700462965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45986.729700462965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45986.729700462965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45986.729700462965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45986.729700462965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45986.729700462965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45986.729700462965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45986.729700462965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45986.729700462965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45986.729700462965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45986.729700462965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45986.729700462965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45986.729700462965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45986.729700462965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45986.729700462965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45986.729700462965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45986.729700462965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45986.729700462965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45986.729700462965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45986.729700462965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45986.729700462965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45986.729700462965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45986.729700462965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45986.729700462965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45986.729700462965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45986.729700462965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45986.729700462965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45986.729700462965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45986.729700462965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45986.729700462965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45986.729700462965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45986.729700462965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45986.729700462965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45986.729700462965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45986.729700462965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45986.729700462965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45986.729700462965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45986.729700462965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45986.729700462965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45986.729700462965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45986.729700462965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45986.729700462965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45986.729700462965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45986.729700462965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45986.729700462965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45986.729700462965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45986.729700462965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45986.729700462965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45986.729700462965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45986.729700462965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45986.729700462965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45986.729700462965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45986.729700462965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45986.729700462965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45986.729700462965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45986.729700462965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45986.729700462965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45986.729700462965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45986.729700462965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45986.729700462965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45986.729700462965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45986.729700462965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45986.729700462965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45986.729700462965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45986.729700462965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45986.729700462965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45986.729700462965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45986.729700462965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45986.729700462965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45986.729700462965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45986.729700462965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45986.729700462965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45986.729700462965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45986.729700462965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45986.729700462965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45986.729700462965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45986.729700462965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45986.729700462965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45986.729700462965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45986.729700462965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45986.729700462965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45986.729700462965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45986.729700462965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45986.729700462965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45986.729700462965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45986.729700462965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45986.729700462965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45986.729700462965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45986.729700462965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45986.729700462965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45986.729700462965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45986.729700462965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45986.729700462965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45986.729700462965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45986.729700462965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45986.729700462965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45986.729700462965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45986.729700462965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45986.729700462965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45986.729700462965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45986.729700462965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45986.729700462965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45986.729700462965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45986.729700462965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45986.729700462965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45986.729700462965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45986.729700462965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45986.729700462965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45986.729700462965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45986.729700462965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45986.729700462965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45986.729700462965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45986.729700462965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45986.729700462965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45986.729700462965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45986.729700462965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45986.729700462965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45986.729700462965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45986.729700462965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45986.729700462965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45986.729700462965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45986.729700462965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45986.729700462965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45986.729700462965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45986.729700462965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45986.729700462965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45986.729700462965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45986.729700462965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45986.729700462965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45986.729700462965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45986.729700462965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45986.729700462965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45986.729700462965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45986.729700462965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45986.729700462965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45986.729700462965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45986.729700462965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45986.729700462965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45986.729700462965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45986.729700462965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45986.729700462965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45986.729700462965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45986.729700462965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45986.729700462965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45986.729700462965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45986.729700462965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45986.729700462965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45986.729700462965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45986.729700462965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45986.729700462965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45986.729700462965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45986.729700462965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45986.729700462965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45986.729700462965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45986.729700462965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45986.729700462965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45986.729700462965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45986.729700462965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45986.729700462965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45986.729700462965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45986.729700462965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45986.729700462965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45986.729700462965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45986.729700462965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45986.729700462965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45986.729700462965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45986.729700462965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45986.729700462965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45986.729700462965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45986.729700462965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45986.729700462965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45986.729700462965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45986.729700462965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45986.729700462965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45986.729700462965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45986.729700462965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45986.729700462965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45986.729700462965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45986.729700462965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45986.729700462965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45986.729700462965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45986.729700462965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45986.729700462965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45986.729700462965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45986.729700462965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45986.729700462965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45986.729700462965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45986.729700462965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45986.729700462965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45986.729700462965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45986.729700462965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45986.729700462965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45986.729700462965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45986.729700462965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45986.729700462965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45986.729700462965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45986.729700462965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45986.729700462965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45986.729700462965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45986.729700462965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45986.729700462965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45986.729700462965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45986.729700462965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45986.729700462965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45986.729700462965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45986.729700462965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45986.729700462965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45986.729700462965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45986.729700462965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45986.729700462965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45986.729700462965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45986.729700462965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45986.729700462965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45986.729700462965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45986.729700462965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45986.729700462965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45986.729700462965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45986.729700462965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45986.729700462965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45986.729700462965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45986.729700462965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45986.729700462965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45986.729700462965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45986.729700462965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45986.729700462965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45986.729700462965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45986.729700462965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45986.729700462965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45986.729700462965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45986.729700462965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45986.729700462965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45986.729700462965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45986.729700462965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45986.729700462965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45986.729700462965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45986.729700462965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45986.729700462965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45986.729700462965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45986.729700462965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45986.729700462965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45986.729700462965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45986.729700462965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45986.729700462965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45986.729700462965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45986.729700462965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45986.729700462965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45986.729700462965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45986.729700462965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45986.729700462965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45986.729700462965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45986.729700462965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45986.729700462965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45986.729700462965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45986.729700462965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45986.729700462965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45986.729700462965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45986.729700462965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45986.729700462965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45986.729700462965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45986.729700462965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45986.729700462965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45986.729700462965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45986.729700462965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45986.729700462965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45986.729700462965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45986.729700462965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45986.729700462965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45986.729700462965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45986.729700462965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45986.729700462965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45986.729700462965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45986.729700462965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45986.729700462965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45986.729700462965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45986.729700462965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45986.729700462965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45986.729700462965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45986.729700462965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45986.729700462965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45986.729700462965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45986.729700462965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45986.729700462965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45986.729700462965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45986.729700462965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45986.729700462965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45986.729700462965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45986.729700462965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45986.729700462965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45986.729700462965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45986.729700462965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45986.729700462965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45986.729700462965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45986.729700462965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45986.729700462965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45986.729700462965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45986.729700462965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45986.729700462965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45986.729700462965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45986.729700462965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45986.729700462965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45986.729700462965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45986.729700462965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45986.729700462965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45986.729700462965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45986.729700462965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45986.729700462965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45986.729700462965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45986.729700462965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45986.729700462965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45986.729700462965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45986.729700462965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45986.729700462965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45986.729700462965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45986.729700462965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45986.729700462965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45986.729700462965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45986.729700462965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45986.729700462965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45986.729700462965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45986.729700462965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45986.729700462965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45986.729700462965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45986.729700462965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45986.729700462965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45986.729700462965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45986.729700462965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45986.729700462965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45986.729700462965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45986.729700462965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45986.729700462965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45986.729700462965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45986.729700462965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45986.729700462965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45986.729700462965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45986.729700462965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45986.729700462965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45986.729700462965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45986.729700462965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45986.729700462965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45986.729700462965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45986.729700462965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45986.729700462965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45986.729700462965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45986.729700462965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45986.729700462965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45986.729700462965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45986.729700462965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45986.729700462965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45986.729700462965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45986.729700462965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45986.729700462965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45986.729700462965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45986.729700462965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45986.729700462965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45986.729700462965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45986.729700462965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45986.729700462965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45986.729700462965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45986.729700462965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45986.729700462965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45986.729700462965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45986.729700462965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45986.729700462965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45986.729700462965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45986.729700462965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45986.729700462965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45986.729700462965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45986.729700462965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45986.729700462965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45986.729700462965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45986.729700462965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45986.729700462965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45986.729700462965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45986.729700462965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45986.729700462965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45986.729700462965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45986.729700462965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45986.729700462965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45986.729700462965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45986.729700462965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45986.729700462965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45986.729700462965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45986.729700462965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45986.729700462965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45986.729700462965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45986.729700462965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45986.729700462965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45986.729700462965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45986.729700462965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45986.729700462965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45986.729700462965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45986.729700462965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45986.729700462965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45986.729700462965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45986.729700462965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45986.729700462965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45986.729700462965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45986.729700462965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45986.729700462965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45986.729700462965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45986.729700462965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45986.729700462965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45986.729700462965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45986.729700462965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45986.729700462965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45986.729700462965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45986.729700462965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45986.729700462965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45986.729700462965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45986.729700462965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45986.729700462965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45986.729700462965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45986.729700462965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45986.729700462965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45986.729700462965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45986.729700462965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45986.729700462965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45986.729700462965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45986.729700462965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45986.729700462965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45986.729700462965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45986.729700462965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45986.729700462965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45986.729700462965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45986.729700462965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45986.729700462965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45986.729700462965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45986.729700462965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45986.729700462965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45986.729700462965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45986.729700462965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45986.729700462965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45986.729700462965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45986.729700462965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45986.729700462965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45986.729700462965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45986.729700462965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45986.729700462965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45986.729700462965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45986.729700462965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45986.729700462965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45986.729700462965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45986.729700462965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45986.729700462965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45986.729700462965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45986.729700462965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45986.729700462965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45986.729700462965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45986.729700462965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45986.729700462965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45986.729700462965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45986.729700462965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45986.729700462965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45986.729700462965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45986.729700462965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45986.729700462965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45986.729700462965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45986.729700462965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45986.729700462965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45986.729700462965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45986.729700462965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45986.729700462965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45986.729700462965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45986.729700462965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45986.729700462965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45986.729700462965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45986.729700462965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45986.729700462965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45986.729700462965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45986.729700462965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45986.729700462965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45986.729700462965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45986.729700462965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45986.729700462965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45986.729700462965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45986.729700462965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45986.729700462965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45986.729700462965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45986.729700462965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45986.729700462965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45986.729700462965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45986.729700462965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45986.729700462965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45986.729700462965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45986.729700462965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45986.729700462965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45986.729700462965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45986.729700462965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45986.729700462965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45986.729700462965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45986.729700462965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45986.729700462965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45986.729700462965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45986.729700462965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45986.729700462965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45986.729700462965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45986.729700462965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45986.729700462965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45986.729700462965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45986.729700462965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45986.729700462965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45986.729700462965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45986.729700462965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45986.729700462965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45986.729700462965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45986.729700462965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45986.729700462965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45986.729700462965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45986.729700462965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45986.729700462965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45986.729700462965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45986.729700462965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45986.729700462965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45986.729700462965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45986.729700462965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45986.729700462965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45986.729700462965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45986.729700462965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45986.729700462965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283.24898287036922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32345</v>
      </c>
      <c r="E3" s="94" t="s">
        <v>39021</v>
      </c>
      <c r="F3" s="95">
        <v>45986.700335648151</v>
      </c>
      <c r="G3" s="96">
        <f t="shared" ref="G3:G47" ca="1" si="0">IFERROR(NOW()-F3,"")</f>
        <v>2.9364814814471174E-2</v>
      </c>
      <c r="H3" s="95">
        <v>45986.690740740742</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45986.729700462965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45986.729700462965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45986.729700462965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45986.729700462965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45986.729700462965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45986.729700462965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45986.729700462965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45986.729700462965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45986.729700462965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45986.729700462965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45986.729700462965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45986.729700462965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45986.729700462965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45986.729700462965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45986.729700462965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45986.729700462965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45986.729700462965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45986.729700462965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45986.729700462965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45986.729700462965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45986.729700462965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45986.729700462965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45986.729700462965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45986.729700462965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45986.729700462965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45986.729700462965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45986.729700462965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45986.729700462965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45986.729700462965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45986.729700462965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45986.729700462965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45986.729700462965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45986.729700462965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45986.729700462965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45986.729700462965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45986.729700462965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45986.729700462965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45986.729700462965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45986.729700462965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45986.729700462965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45986.729700462965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45986.729700462965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45986.729700462965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45986.729700462965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45986.729700462965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45986.729700462965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45986.729700462965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45986.729700462965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45986.729700462965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45986.729700462965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45986.729700462965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45986.729700462965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45986.729700462965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45986.729700462965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45986.729700462965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45986.729700462965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45986.729700462965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45986.729700462965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45986.729700462965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45986.729700462965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45986.729700462965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45986.729700462965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45986.729700462965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45986.729700462965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45986.729700462965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45986.729700462965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45986.729700462965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45986.729700462965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45986.729700462965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45986.729700462965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45986.729700462965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45986.729700462965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45986.729700462965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45986.729700462965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45986.729700462965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45986.729700462965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45986.729700462965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45986.729700462965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45986.729700462965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45986.729700462965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45986.729700462965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45986.729700462965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45986.729700462965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45986.729700462965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45986.729700462965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45986.729700462965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45986.729700462965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45986.729700462965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45986.729700462965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45986.729700462965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45986.729700462965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45986.729700462965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45986.729700462965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45986.729700462965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45986.729700462965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45986.729700462965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45986.729700462965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45986.729700462965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45986.729700462965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45986.729700462965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45986.729700462965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45986.729700462965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45986.729700462965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45986.729700462965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45986.729700462965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45986.729700462965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45986.729700462965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45986.729700462965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45986.729700462965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45986.729700462965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45986.729700462965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45986.729700462965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45986.729700462965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45986.729700462965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45986.729700462965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45986.729700462965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45986.729700462965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45986.729700462965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45986.729700462965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45986.729700462965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45986.729700462965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45986.729700462965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45986.729700462965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45986.729700462965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45986.729700462965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45986.729700462965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45986.729700462965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45986.729700462965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45986.729700462965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45986.729700462965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45986.729700462965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45986.729700462965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45986.729700462965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45986.729700462965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45986.729700462965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45986.729700462965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45986.729700462965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45986.729700462965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45986.729700462965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45986.729700462965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45986.729700462965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45986.729700462965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45986.729700462965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45986.729700462965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45986.729700462965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45986.729700462965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45986.729700462965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45986.729700462965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45986.729700462965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45986.729700462965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45986.729700462965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45986.729700462965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45986.729700462965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45986.729700462965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45986.729700462965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45986.729700462965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45986.729700462965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45986.729700462965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45986.729700462965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45986.729700462965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45986.729700462965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45986.729700462965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45986.729700462965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45986.729700462965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45986.729700462965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45986.729700462965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45986.729700462965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45986.729700462965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45986.729700462965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45986.729700462965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45986.729700462965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45986.729700462965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45986.729700462965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45986.729700462965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45986.729700462965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45986.729700462965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45986.729700462965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45986.729700462965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45986.729700462965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45986.729700462965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45986.729700462965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45986.729700462965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45986.729700462965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45986.729700462965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45986.729700462965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45986.729700462965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45986.729700462965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45986.729700462965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45986.729700462965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45986.729700462965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45986.729700462965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45986.729700462965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45986.729700462965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45986.729700462965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45986.729700462965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45986.729700462965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45986.729700462965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45986.729700462965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45986.729700462965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45986.729700462965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45986.729700462965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45986.729700462965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45986.729700462965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45986.729700462965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45986.729700462965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45986.729700462965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45986.729700462965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45986.729700462965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45986.729700462965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45986.729700462965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45986.729700462965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45986.729700462965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45986.729700462965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45986.729700462965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45986.729700462965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45986.729700462965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45986.729700462965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45986.729700462965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45986.729700462965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45986.729700462965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45986.729700462965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45986.729700462965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45986.729700462965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45986.729700462965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45986.729700462965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45986.729700462965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45986.729700462965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45986.729700462965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45986.729700462965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45986.729700462965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45986.729700462965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45986.729700462965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45986.729700462965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45986.729700462965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45986.729700462965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45986.729700462965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45986.729700462965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45986.729700462965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45986.729700462965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45986.729700462965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45986.729700462965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45986.729700462965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45986.729700462965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45986.729700462965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45986.729700462965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45986.729700462965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45986.729700462965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45986.729700462965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45986.729700462965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45986.729700462965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45986.729700462965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45986.729700462965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45986.729700462965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45986.729700462965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45986.729700462965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45986.729700462965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45986.729700462965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45986.729700462965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45986.729700462965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45986.729700462965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45986.729700462965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45986.729700462965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45986.729700462965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45986.729700462965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45986.729700462965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45986.729700462965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45986.729700462965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45986.729700462965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45986.729700462965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45986.729700462965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45986.729700462965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45986.729700462965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45986.729700462965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45986.729700462965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45986.729700462965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45986.729700462965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45986.729700462965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45986.729700462965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45986.729700462965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45986.729700462965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45986.729700462965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45986.729700462965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45986.729700462965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45986.729700462965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45986.729700462965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45986.729700462965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45986.729700462965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45986.729700462965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45986.729700462965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45986.729700462965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45986.729700462965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45986.729700462965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45986.729700462965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45986.729700462965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45986.729700462965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45986.729700462965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45986.729700462965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45986.729700462965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45986.729700462965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45986.729700462965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45986.729700462965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45986.729700462965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45986.729700462965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45986.729700462965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45986.729700462965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45986.729700462965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45986.729700462965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45986.729700462965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45986.729700462965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45986.729700462965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45986.729700462965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45986.729700462965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45986.729700462965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45986.729700462965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45986.729700462965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45986.729700462965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45986.729700462965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45986.729700462965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45986.729700462965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45986.729700462965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45986.729700462965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45986.729700462965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45986.729700462965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45986.729700462965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45986.729700462965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45986.729700462965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45986.729700462965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45986.729700462965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45986.729700462965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45986.729700462965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45986.729700462965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45986.729700462965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45986.729700462965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45986.729700462965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45986.729700462965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45986.729700462965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45986.729700462965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45986.729700462965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45986.729700462965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45986.729700462965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45986.729700462965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45986.729700462965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45986.729700462965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45986.729700462965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45986.729700462965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45986.729700462965</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94.8976402777771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39103</v>
      </c>
      <c r="F3" s="38">
        <v>45926.188877314817</v>
      </c>
      <c r="G3" s="108">
        <f t="shared" ref="G3" ca="1" si="0">IFERROR(NOW()-F3,"")</f>
        <v>60.540823148148775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39103</v>
      </c>
      <c r="F4" s="110">
        <v>45948.661111111112</v>
      </c>
      <c r="G4" s="111">
        <f t="shared" ref="G4" ca="1" si="1">IFERROR(NOW()-F4,"")</f>
        <v>38.068589351853007</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5.3564018518518424</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1</v>
      </c>
      <c r="D6" s="109" t="s">
        <v>38248</v>
      </c>
      <c r="E6" s="109" t="s">
        <v>39021</v>
      </c>
      <c r="F6" s="122">
        <v>45986.391886574071</v>
      </c>
      <c r="G6" s="111">
        <f ca="1">IFERROR(NOW()-F6,"")</f>
        <v>0.33781388889474329</v>
      </c>
      <c r="H6" s="122">
        <v>45986.386099537034</v>
      </c>
      <c r="I6" s="109" t="str">
        <f>IFERROR(VLOOKUP(D6,DB!A:F,6,0),"")</f>
        <v>SCECO</v>
      </c>
      <c r="J6" s="109" t="str">
        <f>IFERROR(VLOOKUP(D6,DB!A:G,7,0),"")</f>
        <v>Haj Removal</v>
      </c>
      <c r="K6" s="109" t="s">
        <v>39124</v>
      </c>
      <c r="L6" s="109" t="str">
        <f>IFERROR(VLOOKUP(D6,DB!A:I,9,0),"")</f>
        <v>Latis</v>
      </c>
    </row>
    <row r="7" spans="1:13">
      <c r="A7" s="109"/>
      <c r="B7" s="109" t="str">
        <f>IFERROR(VLOOKUP(D7,DB!A:K,11,0),"")</f>
        <v/>
      </c>
      <c r="C7" s="109"/>
      <c r="D7"/>
      <c r="E7" s="109"/>
      <c r="F7" s="109"/>
      <c r="G7" s="111">
        <f ca="1">IFERROR(NOW()-F7,"")</f>
        <v>45986.729700462965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45986.729700462965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45986.729700462965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45986.729700462965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45986.729700462965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45986.729700462965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45986.729700462965</v>
      </c>
      <c r="H13" s="109"/>
      <c r="I13" s="109" t="str">
        <f>IFERROR(VLOOKUP(D13,DB!A:F,6,0),"")</f>
        <v/>
      </c>
      <c r="J13" s="109" t="str">
        <f>IFERROR(VLOOKUP(D13,DB!A:G,7,0),"")</f>
        <v/>
      </c>
      <c r="K13" s="109"/>
      <c r="L13" s="109" t="str">
        <f>IFERROR(VLOOKUP(D13,DB!A:I,9,0),"")</f>
        <v/>
      </c>
    </row>
    <row r="14" spans="1:13">
      <c r="A14" s="125"/>
      <c r="B14" s="125" t="str">
        <f>IFERROR(VLOOKUP(D14,DB!A:K,11,0),"")</f>
        <v/>
      </c>
      <c r="C14" s="125"/>
      <c r="D14" s="125"/>
      <c r="E14" s="125"/>
      <c r="F14" s="126"/>
      <c r="G14" s="111">
        <f ca="1">IFERROR(NOW()-F14,"")</f>
        <v>45986.729700462965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45986.729700462965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45986.729700462965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45986.729700462965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45986.729700462965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45986.729700462965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45986.729700462965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45986.729700462965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45986.729700462965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45986.729700462965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45986.729700462965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45986.729700462965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45986.729700462965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45986.729700462965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45986.729700462965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45986.729700462965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45986.729700462965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45986.729700462965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45986.729700462965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45986.729700462965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45986.729700462965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45986.729700462965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45986.729700462965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45986.729700462965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45986.729700462965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45986.729700462965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45986.729700462965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45986.729700462965</v>
      </c>
      <c r="H41" s="126"/>
      <c r="I41" s="125" t="str">
        <f>IFERROR(VLOOKUP(D41,DB!A:F,6,0),"")</f>
        <v/>
      </c>
      <c r="J41" s="125" t="str">
        <f>IFERROR(VLOOKUP(D41,DB!A:G,7,0),"")</f>
        <v/>
      </c>
      <c r="K41" s="125"/>
      <c r="L41" s="125" t="str">
        <f>IFERROR(VLOOKUP(D41,DB!A:I,9,0),"")</f>
        <v/>
      </c>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39125</v>
      </c>
      <c r="B2" s="137" t="s">
        <v>5398</v>
      </c>
      <c r="C2" s="138">
        <v>3</v>
      </c>
      <c r="D2" s="137" t="s">
        <v>36903</v>
      </c>
      <c r="E2" s="109" t="s">
        <v>39021</v>
      </c>
      <c r="F2" s="139"/>
      <c r="G2" s="75">
        <f ca="1">IFERROR(NOW()-F2,"-")</f>
        <v>45986.729700462965</v>
      </c>
      <c r="H2" s="139"/>
      <c r="I2" s="154" t="str">
        <f>IFERROR(VLOOKUP(D2,DB!A:F,6,0),"")</f>
        <v>SCECO</v>
      </c>
      <c r="J2" s="154" t="str">
        <f>IFERROR(VLOOKUP(D2,DB!A:G,7,0),"")</f>
        <v xml:space="preserve">Weak </v>
      </c>
      <c r="K2" s="140" t="s">
        <v>39126</v>
      </c>
      <c r="L2" s="155" t="str">
        <f>IFERROR(VLOOKUP(D2,DB!A:I,9,0),"")</f>
        <v>Latis</v>
      </c>
    </row>
    <row r="3" spans="1:16382" ht="31.5" customHeight="1">
      <c r="A3"/>
      <c r="B3"/>
      <c r="C3" s="138"/>
      <c r="D3" s="137"/>
      <c r="E3" s="109"/>
      <c r="F3" s="152"/>
      <c r="G3" s="75">
        <f ca="1">IFERROR(NOW()-F3,"-")</f>
        <v>45986.729700462965</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45986.729700462965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45986.729700462965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45986.729700462965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45986.729700462965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45986.729700462965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45986.729700462965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45986.729700462965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45986.729700462965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45986.729700462965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45986.729700462965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45986.729700462965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45986.729700462965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45986.729700462965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45986.729700462965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45986.729700462965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45986.729700462965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45986.729700462965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45986.729700462965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45986.729700462965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45986.729700462965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45986.729700462965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45986.729700462965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45986.729700462965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45986.729700462965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45986.729700462965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45986.729700462965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45986.729700462965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45986.729700462965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45986.729700462965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45986.729700462965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45986.729700462965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45986.729700462965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45986.729700462965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45986.729700462965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45986.729700462965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45986.729700462965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45986.729700462965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2025-11-25T14:30:49Z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