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076" documentId="13_ncr:1_{F6CB121F-512D-4AA6-A0C1-0FB36C537598}" xr6:coauthVersionLast="47" xr6:coauthVersionMax="47" xr10:uidLastSave="{1222BD44-2AAD-4241-9607-04EEE768D136}"/>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G6" i="5"/>
  <c r="L11" i="6"/>
  <c r="L12" i="6"/>
  <c r="L13" i="6"/>
  <c r="L14" i="6"/>
  <c r="L15" i="6"/>
  <c r="L16" i="6"/>
  <c r="L17" i="6"/>
  <c r="L18" i="6"/>
  <c r="L19" i="6"/>
  <c r="L20" i="6"/>
  <c r="L21" i="6"/>
  <c r="L22" i="6"/>
  <c r="L23" i="6"/>
  <c r="L24" i="6"/>
  <c r="L25" i="6"/>
  <c r="L26" i="6"/>
  <c r="L27" i="6"/>
  <c r="L28" i="6"/>
  <c r="L29" i="6"/>
  <c r="L30" i="6"/>
  <c r="L31" i="6"/>
  <c r="L32" i="6"/>
  <c r="L33" i="6"/>
  <c r="L34" i="6"/>
  <c r="L35" i="6"/>
  <c r="L36" i="6"/>
  <c r="J11" i="6"/>
  <c r="J12" i="6"/>
  <c r="J13" i="6"/>
  <c r="J14" i="6"/>
  <c r="J15" i="6"/>
  <c r="J16" i="6"/>
  <c r="J17" i="6"/>
  <c r="J18" i="6"/>
  <c r="J19" i="6"/>
  <c r="J20" i="6"/>
  <c r="J21" i="6"/>
  <c r="J22" i="6"/>
  <c r="J23" i="6"/>
  <c r="J24" i="6"/>
  <c r="J25" i="6"/>
  <c r="J26" i="6"/>
  <c r="J27" i="6"/>
  <c r="J28" i="6"/>
  <c r="J29" i="6"/>
  <c r="J30" i="6"/>
  <c r="J31" i="6"/>
  <c r="J32" i="6"/>
  <c r="J33" i="6"/>
  <c r="J34" i="6"/>
  <c r="J35" i="6"/>
  <c r="J36" i="6"/>
  <c r="I11" i="6"/>
  <c r="I12" i="6"/>
  <c r="I13" i="6"/>
  <c r="I14" i="6"/>
  <c r="I15" i="6"/>
  <c r="I16" i="6"/>
  <c r="I17" i="6"/>
  <c r="I18" i="6"/>
  <c r="I19" i="6"/>
  <c r="I20" i="6"/>
  <c r="I21" i="6"/>
  <c r="I22" i="6"/>
  <c r="I23" i="6"/>
  <c r="I24" i="6"/>
  <c r="I25" i="6"/>
  <c r="I26" i="6"/>
  <c r="I27" i="6"/>
  <c r="I28" i="6"/>
  <c r="I29" i="6"/>
  <c r="I30" i="6"/>
  <c r="I31" i="6"/>
  <c r="I32" i="6"/>
  <c r="I33" i="6"/>
  <c r="I34" i="6"/>
  <c r="I35" i="6"/>
  <c r="I36" i="6"/>
  <c r="G11" i="6"/>
  <c r="G12" i="6"/>
  <c r="G13" i="6"/>
  <c r="G14" i="6"/>
  <c r="G15" i="6"/>
  <c r="G16" i="6"/>
  <c r="G17" i="6"/>
  <c r="G18" i="6"/>
  <c r="G19" i="6"/>
  <c r="G20" i="6"/>
  <c r="G21" i="6"/>
  <c r="G22" i="6"/>
  <c r="G23" i="6"/>
  <c r="G24" i="6"/>
  <c r="G25" i="6"/>
  <c r="G26" i="6"/>
  <c r="G27" i="6"/>
  <c r="G28" i="6"/>
  <c r="G29" i="6"/>
  <c r="G30" i="6"/>
  <c r="G31" i="6"/>
  <c r="G32" i="6"/>
  <c r="G33" i="6"/>
  <c r="G34" i="6"/>
  <c r="G35" i="6"/>
  <c r="G36" i="6"/>
  <c r="B11" i="6"/>
  <c r="B12" i="6"/>
  <c r="B13" i="6"/>
  <c r="B14" i="6"/>
  <c r="B15" i="6"/>
  <c r="B16" i="6"/>
  <c r="B17" i="6"/>
  <c r="B18" i="6"/>
  <c r="B19" i="6"/>
  <c r="B20" i="6"/>
  <c r="B21" i="6"/>
  <c r="B22" i="6"/>
  <c r="B23" i="6"/>
  <c r="B24" i="6"/>
  <c r="B25" i="6"/>
  <c r="B26" i="6"/>
  <c r="B27" i="6"/>
  <c r="B28" i="6"/>
  <c r="B29" i="6"/>
  <c r="B30" i="6"/>
  <c r="B31" i="6"/>
  <c r="B32" i="6"/>
  <c r="B33" i="6"/>
  <c r="B34" i="6"/>
  <c r="B35" i="6"/>
  <c r="B3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G2" i="6"/>
  <c r="G3" i="6"/>
  <c r="G4" i="6"/>
  <c r="G5" i="6"/>
  <c r="G6" i="6"/>
  <c r="G7" i="6"/>
  <c r="G8" i="6"/>
  <c r="G9" i="6"/>
  <c r="G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4" i="2"/>
  <c r="G4" i="2"/>
  <c r="I4" i="2"/>
  <c r="J4" i="2"/>
  <c r="L4" i="2"/>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<sst xmlns="http://schemas.openxmlformats.org/spreadsheetml/2006/main" count="180318" uniqueCount="39132">
  <si>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</si>
  <si>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</si>
  <si>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</si>
  <si>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</si>
  <si>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</si>
  <si>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</si>
  <si>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</si>
  <si>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</si>
  <si>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</si>
  <si>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</si>
  <si>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</si>
  <si>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</si>
  <si>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</si>
  <si>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</si>
  <si>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</si>
  <si>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</si>
  <si>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</si>
  <si>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</si>
  <si>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</si>
  <si>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</si>
  <si>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</si>
  <si>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</si>
  <si>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</si>
  <si>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</si>
  <si>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</si>
  <si>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</si>
  <si>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</si>
  <si>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</si>
  <si>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</si>
  <si>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</si>
  <si>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</si>
  <si>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</si>
  <si>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</si>
  <si>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</si>
  <si>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</si>
  <si>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</si>
  <si>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</si>
  <si>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</si>
  <si>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</si>
  <si>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</si>
  <si>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</si>
  <si>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</si>
  <si>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</si>
  <si>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</si>
  <si>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</si>
  <si>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</si>
  <si>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</si>
  <si>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</si>
  <si>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</si>
  <si>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</si>
  <si>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</si>
  <si>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</si>
  <si>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</si>
  <si>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</si>
  <si>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</si>
  <si>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</si>
  <si>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</si>
  <si>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</si>
  <si>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</si>
  <si>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</si>
  <si>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</si>
  <si>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</si>
  <si>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</si>
  <si>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</si>
  <si>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</si>
  <si>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</si>
  <si>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</si>
  <si>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</si>
  <si>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</si>
  <si>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</si>
  <si>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</si>
  <si>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</si>
  <si>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</si>
  <si>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</si>
  <si>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</si>
  <si>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</si>
  <si>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</si>
  <si>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</si>
  <si>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</si>
  <si>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</si>
  <si>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</si>
  <si>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</si>
  <si>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</si>
  <si>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</si>
  <si>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</si>
  <si>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</si>
  <si>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</si>
  <si>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</si>
  <si>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</si>
  <si>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</si>
  <si>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</si>
  <si>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</si>
  <si>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</si>
  <si>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</si>
  <si>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</si>
  <si>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</si>
  <si>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</si>
  <si>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</si>
  <si>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</si>
  <si>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</si>
  <si>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</si>
  <si>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</si>
  <si>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</si>
  <si>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</si>
  <si>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</si>
  <si>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</si>
  <si>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</si>
  <si>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</si>
  <si>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</si>
  <si>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</si>
  <si>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</si>
  <si>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</si>
  <si>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</si>
  <si>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</si>
  <si>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</si>
  <si>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</si>
  <si>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</si>
  <si>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</si>
  <si>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</si>
  <si>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</si>
  <si>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</si>
  <si>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</si>
  <si>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</si>
  <si>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</si>
  <si>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</si>
  <si>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</si>
  <si>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</si>
  <si>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</si>
  <si>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</si>
  <si>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</si>
  <si>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</si>
  <si>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</si>
  <si>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</si>
  <si>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</si>
  <si>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</si>
  <si>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</si>
  <si>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</si>
  <si>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</si>
  <si>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</si>
  <si>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</si>
  <si>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</si>
  <si>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</si>
  <si>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</si>
  <si>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</si>
  <si>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</si>
  <si>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</si>
  <si>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</si>
  <si>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</si>
  <si>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</si>
  <si>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</si>
  <si>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</si>
  <si>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</si>
  <si>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</si>
  <si>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</si>
  <si>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</si>
  <si>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</si>
  <si>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</si>
  <si>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</si>
  <si>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</si>
  <si>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</si>
  <si>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</si>
  <si>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</si>
  <si>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</si>
  <si>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</si>
  <si>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</si>
  <si>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</si>
  <si>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</si>
  <si>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</si>
  <si>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</si>
  <si>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</si>
  <si>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</si>
  <si>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</si>
  <si>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</si>
  <si>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</si>
  <si>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</si>
  <si>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</si>
  <si>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</si>
  <si>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</si>
  <si>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</si>
  <si>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</si>
  <si>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</si>
  <si>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</si>
  <si>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</si>
  <si>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</si>
  <si>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</si>
  <si>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</si>
  <si>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</si>
  <si>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</si>
  <si>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</si>
  <si>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</si>
  <si>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</si>
  <si>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</si>
  <si>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</si>
  <si>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</si>
  <si>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</si>
  <si>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</si>
  <si>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</si>
  <si>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</si>
  <si>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</si>
  <si>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</si>
  <si>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</si>
  <si>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</si>
  <si>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</si>
  <si>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</si>
  <si>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</si>
  <si>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</si>
  <si>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</si>
  <si>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</si>
  <si>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</si>
  <si>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</si>
  <si>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</si>
  <si>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</si>
  <si>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</si>
  <si>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</si>
  <si>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</si>
  <si>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</si>
  <si>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</si>
  <si>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</si>
  <si>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</si>
  <si>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</si>
  <si>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</si>
  <si>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</si>
  <si>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</si>
  <si>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</si>
  <si>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</si>
  <si>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</si>
  <si>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</si>
  <si>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</si>
  <si>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</si>
  <si>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</si>
  <si>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</si>
  <si>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</si>
  <si>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</si>
  <si>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</si>
  <si>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</si>
  <si>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</si>
  <si>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</si>
  <si>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</si>
  <si>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</si>
  <si>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</si>
  <si>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</si>
  <si>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</si>
  <si>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</si>
  <si>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</si>
  <si>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</si>
  <si>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</si>
  <si>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</si>
  <si>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</si>
  <si>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</si>
  <si>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</si>
  <si>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</si>
  <si>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</si>
  <si>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</si>
  <si>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</si>
  <si>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</si>
  <si>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</si>
  <si>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</si>
  <si>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</si>
  <si>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</si>
  <si>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</si>
  <si>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</si>
  <si>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</si>
  <si>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</si>
  <si>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</si>
  <si>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</si>
  <si>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</si>
  <si>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</si>
  <si>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</si>
  <si>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</si>
  <si>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</si>
  <si>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</si>
  <si>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</si>
  <si>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</si>
  <si>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</si>
  <si>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</si>
  <si>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</si>
  <si>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</si>
  <si>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</si>
  <si>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</si>
  <si>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</si>
  <si>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</si>
  <si>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</si>
  <si>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</si>
  <si>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</si>
  <si>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</si>
  <si>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</si>
  <si>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</si>
  <si>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</si>
  <si>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</si>
  <si>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</si>
  <si>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</si>
  <si>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</si>
  <si>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</si>
  <si>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</si>
  <si>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</si>
  <si>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</si>
  <si>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</si>
  <si>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</si>
  <si>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</si>
  <si>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</si>
  <si>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</si>
  <si>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</si>
  <si>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</si>
  <si>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</si>
  <si>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</si>
  <si>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</si>
  <si>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</si>
  <si>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</si>
  <si>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</si>
  <si>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</si>
  <si>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</si>
  <si>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</si>
  <si>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</si>
  <si>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</si>
  <si>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</si>
  <si>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</si>
  <si>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</si>
  <si>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</si>
  <si>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</si>
  <si>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</si>
  <si>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</si>
  <si>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</si>
  <si>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</si>
  <si>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</si>
  <si>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</si>
  <si>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</si>
  <si>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</si>
  <si>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</si>
  <si>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</si>
  <si>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</si>
  <si>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</si>
  <si>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</si>
  <si>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</si>
  <si>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</si>
  <si>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</si>
  <si>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</si>
  <si>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</si>
  <si>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</si>
  <si>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</si>
  <si>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</si>
  <si>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</si>
  <si>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</si>
  <si>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</si>
  <si>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</si>
  <si>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</si>
  <si>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</si>
  <si>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</si>
  <si>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</si>
  <si>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</si>
  <si>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</si>
  <si>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</si>
  <si>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</si>
  <si>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</si>
  <si>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</si>
  <si>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</si>
  <si>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</si>
  <si>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</si>
  <si>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</si>
  <si>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</si>
  <si>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</si>
  <si>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</si>
  <si>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</si>
  <si>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</si>
  <si>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</si>
  <si>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</si>
  <si>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</si>
  <si>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</si>
  <si>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</si>
  <si>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</si>
  <si>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</si>
  <si>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</si>
  <si>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</si>
  <si>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</si>
  <si>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</si>
  <si>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</si>
  <si>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</si>
  <si>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</si>
  <si>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</si>
  <si>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</si>
  <si>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</si>
  <si>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</si>
  <si>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</si>
  <si>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</si>
  <si>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</si>
  <si>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</si>
  <si>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</si>
  <si>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</si>
  <si>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</si>
  <si>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</si>
  <si>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</si>
  <si>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</si>
  <si>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</si>
  <si>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</si>
  <si>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</si>
  <si>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</si>
  <si>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</si>
  <si>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</si>
  <si>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</si>
  <si>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</si>
  <si>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</si>
  <si>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</si>
  <si>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</si>
  <si>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</si>
  <si>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</si>
  <si>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</si>
  <si>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</si>
  <si>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</si>
  <si>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</si>
  <si>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</si>
  <si>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</si>
  <si>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</si>
  <si>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</si>
  <si>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</si>
  <si>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</si>
  <si>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</si>
  <si>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</si>
  <si>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</si>
  <si>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</si>
  <si>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</si>
  <si>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</si>
  <si>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</si>
  <si>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</si>
  <si>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</si>
  <si>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</si>
  <si>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</si>
  <si>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</si>
  <si>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</si>
  <si>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</si>
  <si>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</si>
  <si>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</si>
  <si>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</si>
  <si>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</si>
  <si>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</si>
  <si>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</si>
  <si>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</si>
  <si>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</si>
  <si>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</si>
  <si>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</si>
  <si>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</si>
  <si>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</si>
  <si>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</si>
  <si>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</si>
  <si>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</si>
  <si>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</si>
  <si>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</si>
  <si>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</si>
  <si>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</si>
  <si>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</si>
  <si>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</si>
  <si>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</si>
  <si>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</si>
  <si>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</si>
  <si>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</si>
  <si>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</si>
  <si>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</si>
  <si>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</si>
  <si>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</si>
  <si>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</si>
  <si>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</si>
  <si>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</si>
  <si>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</si>
  <si>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</si>
  <si>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</si>
  <si>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</si>
  <si>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</si>
  <si>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</si>
  <si>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</si>
  <si>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</si>
  <si>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</si>
  <si>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</si>
  <si>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</si>
  <si>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</si>
  <si>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</si>
  <si>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</si>
  <si>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</si>
  <si>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</si>
  <si>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</si>
  <si>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</si>
  <si>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</si>
  <si>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</si>
  <si>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</si>
  <si>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</si>
  <si>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</si>
  <si>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</si>
  <si>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</si>
  <si>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</si>
  <si>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</si>
  <si>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</si>
  <si>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</si>
  <si>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</si>
  <si>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</si>
  <si>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</si>
  <si>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</si>
  <si>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</si>
  <si>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</si>
  <si>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</si>
  <si>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</si>
  <si>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</si>
  <si>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</si>
  <si>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</si>
  <si>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</si>
  <si>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</si>
  <si>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</si>
  <si>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</si>
  <si>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</si>
  <si>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</si>
  <si>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</si>
  <si>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</si>
  <si>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</si>
  <si>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</si>
  <si>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</si>
  <si>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</si>
  <si>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</si>
  <si>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</si>
  <si>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</si>
  <si>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</si>
  <si>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</si>
  <si>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</si>
  <si>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</si>
  <si>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</si>
  <si>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</si>
  <si>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</si>
  <si>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</si>
  <si>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</si>
  <si>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</si>
  <si>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</si>
  <si>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</si>
  <si>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</si>
  <si>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</si>
  <si>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</si>
  <si>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</si>
  <si>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</si>
  <si>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</si>
  <si>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</si>
  <si>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</si>
  <si>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</si>
  <si>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</si>
  <si>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</si>
  <si>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</si>
  <si>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</si>
  <si>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</si>
  <si>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</si>
  <si>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</si>
  <si>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</si>
  <si>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</si>
  <si>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</si>
  <si>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</si>
  <si>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</si>
  <si>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</si>
  <si>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</si>
  <si>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</si>
  <si>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</si>
  <si>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</si>
  <si>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</si>
  <si>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</si>
  <si>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</si>
  <si>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</si>
  <si>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</si>
  <si>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</si>
  <si>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</si>
  <si>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</si>
  <si>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</si>
  <si>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</si>
  <si>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</si>
  <si>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</si>
  <si>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</si>
  <si>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</si>
  <si>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</si>
  <si>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</si>
  <si>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</si>
  <si>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</si>
  <si>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</si>
  <si>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</si>
  <si>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</si>
  <si>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</si>
  <si>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</si>
  <si>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</si>
  <si>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</si>
  <si>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</si>
  <si>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</si>
  <si>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</si>
  <si>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</si>
  <si>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</si>
  <si>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</si>
  <si>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</si>
  <si>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</si>
  <si>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</si>
  <si>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</si>
  <si>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</si>
  <si>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</si>
  <si>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</si>
  <si>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</si>
  <si>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</si>
  <si>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</si>
  <si>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</si>
  <si>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</si>
  <si>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</si>
  <si>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</si>
  <si>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</si>
  <si>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</si>
  <si>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</si>
  <si>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</si>
  <si>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</si>
  <si>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</si>
  <si>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</si>
  <si>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</si>
  <si>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</si>
  <si>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</si>
  <si>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</si>
  <si>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</si>
  <si>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</si>
  <si>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</si>
  <si>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</si>
  <si>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</si>
  <si>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</si>
  <si>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</si>
  <si>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</si>
  <si>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</si>
  <si>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</si>
  <si>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</si>
  <si>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</si>
  <si>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</si>
  <si>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</si>
  <si>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</si>
  <si>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</si>
  <si>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</si>
  <si>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</si>
  <si>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</si>
  <si>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</si>
  <si>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</si>
  <si>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</si>
  <si>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</si>
  <si>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</si>
  <si>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</si>
  <si>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</si>
  <si>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</si>
  <si>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</si>
  <si>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</si>
  <si>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</si>
  <si>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</si>
  <si>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</si>
  <si>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</si>
  <si>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</si>
  <si>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</si>
  <si>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</si>
  <si>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</si>
  <si>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</si>
  <si>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</si>
  <si>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</si>
  <si>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</si>
  <si>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</si>
  <si>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</si>
  <si>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</si>
  <si>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</si>
  <si>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</si>
  <si>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</si>
  <si>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</si>
  <si>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</si>
  <si>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</si>
  <si>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</si>
  <si>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</si>
  <si>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</si>
  <si>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</si>
  <si>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</si>
  <si>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</si>
  <si>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</si>
  <si>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</si>
  <si>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</si>
  <si>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</si>
  <si>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</si>
  <si>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</si>
  <si>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</si>
  <si>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</si>
  <si>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</si>
  <si>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</si>
  <si>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</si>
  <si>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</si>
  <si>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</si>
  <si>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</si>
  <si>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</si>
  <si>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</si>
  <si>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</si>
  <si>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</si>
  <si>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</si>
  <si>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</si>
  <si>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</si>
  <si>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</si>
  <si>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</si>
  <si>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</si>
  <si>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</si>
  <si>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</si>
  <si>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</si>
  <si>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</si>
  <si>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</si>
  <si>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</si>
  <si>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</si>
  <si>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</si>
  <si>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</si>
  <si>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</si>
  <si>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</si>
  <si>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</si>
  <si>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</si>
  <si>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</si>
  <si>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</si>
  <si>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</si>
  <si>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</si>
  <si>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</si>
  <si>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</si>
  <si>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</si>
  <si>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</si>
  <si>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</si>
  <si>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</si>
  <si>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</si>
  <si>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</si>
  <si>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</si>
  <si>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</si>
  <si>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</si>
  <si>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</si>
  <si>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</si>
  <si>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</si>
  <si>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</si>
  <si>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</si>
  <si>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</si>
  <si>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</si>
  <si>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</si>
  <si>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</si>
  <si>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</si>
  <si>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</si>
  <si>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</si>
  <si>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</si>
  <si>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</si>
  <si>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</si>
  <si>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</si>
  <si>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</si>
  <si>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</si>
  <si>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</si>
  <si>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</si>
  <si>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</si>
  <si>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</si>
  <si>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</si>
  <si>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</si>
  <si>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</si>
  <si>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</si>
  <si>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</si>
  <si>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</si>
  <si>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</si>
  <si>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</si>
  <si>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</si>
  <si>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</si>
  <si>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</si>
  <si>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</si>
  <si>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</si>
  <si>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</si>
  <si>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</si>
  <si>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</si>
  <si>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</si>
  <si>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</si>
  <si>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</si>
  <si>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</si>
  <si>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</si>
  <si>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</si>
  <si>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</si>
  <si>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</si>
  <si>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</si>
  <si>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</si>
  <si>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</si>
  <si>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</si>
  <si>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</si>
  <si>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</si>
  <si>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</si>
  <si>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</si>
  <si>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</si>
  <si>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</si>
  <si>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</si>
  <si>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</si>
  <si>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</si>
  <si>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</si>
  <si>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</si>
  <si>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</si>
  <si>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</si>
  <si>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</si>
  <si>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</si>
  <si>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</si>
  <si>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</si>
  <si>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</si>
  <si>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</si>
  <si>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</si>
  <si>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</si>
  <si>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</si>
  <si>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</si>
  <si>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</si>
  <si>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</si>
  <si>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</si>
  <si>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</si>
  <si>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</si>
  <si>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</si>
  <si>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</si>
  <si>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</si>
  <si>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</si>
  <si>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</si>
  <si>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</si>
  <si>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</si>
  <si>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</si>
  <si>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</si>
  <si>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</si>
  <si>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</si>
  <si>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</si>
  <si>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</si>
  <si>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</si>
  <si>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</si>
  <si>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</si>
  <si>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</si>
  <si>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</si>
  <si>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</si>
  <si>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</si>
  <si>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</si>
  <si>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</si>
  <si>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</si>
  <si>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</si>
  <si>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</si>
  <si>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</si>
  <si>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</si>
  <si>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</si>
  <si>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</si>
  <si>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</si>
  <si>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</si>
  <si>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</si>
  <si>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</si>
  <si>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</si>
  <si>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</si>
  <si>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</si>
  <si>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</si>
  <si>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</si>
  <si>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</si>
  <si>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</si>
  <si>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</si>
  <si>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</si>
  <si>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</si>
  <si>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</si>
  <si>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</si>
  <si>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</si>
  <si>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</si>
  <si>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</si>
  <si>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</si>
  <si>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</si>
  <si>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</si>
  <si>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</si>
  <si>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</si>
  <si>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</si>
  <si>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</si>
  <si>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</si>
  <si>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</si>
  <si>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</si>
  <si>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</si>
  <si>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</si>
  <si>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</si>
  <si>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</si>
  <si>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</si>
  <si>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</si>
  <si>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</si>
  <si>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</si>
  <si>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</si>
  <si>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</si>
  <si>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</si>
  <si>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</si>
  <si>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</si>
  <si>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</si>
  <si>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</si>
  <si>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</si>
  <si>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</si>
  <si>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</si>
  <si>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</si>
  <si>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</si>
  <si>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</si>
  <si>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</si>
  <si>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</si>
  <si>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</si>
  <si>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</si>
  <si>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</si>
  <si>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</si>
  <si>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</si>
  <si>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</si>
  <si>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</si>
  <si>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</si>
  <si>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</si>
  <si>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</si>
  <si>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</si>
  <si>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</si>
  <si>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</si>
  <si>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</si>
  <si>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</si>
  <si>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</si>
  <si>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</si>
  <si>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</si>
  <si>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</si>
  <si>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</si>
  <si>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</si>
  <si>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</si>
  <si>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</si>
  <si>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</si>
  <si>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</si>
  <si>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</si>
  <si>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</si>
  <si>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</si>
  <si>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</si>
  <si>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</si>
  <si>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</si>
  <si>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</si>
  <si>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</si>
  <si>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</si>
  <si>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</si>
  <si>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</si>
  <si>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</si>
  <si>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</si>
  <si>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</si>
  <si>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</si>
  <si>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</si>
  <si>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</si>
  <si>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</si>
  <si>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</si>
  <si>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</si>
  <si>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</si>
  <si>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</si>
  <si>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</si>
  <si>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</si>
  <si>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</si>
  <si>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</si>
  <si>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</si>
  <si>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</si>
  <si>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</si>
  <si>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</si>
  <si>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</si>
  <si>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</si>
  <si>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</si>
  <si>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</si>
  <si>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</si>
  <si>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</si>
  <si>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</si>
  <si>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</si>
  <si>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</si>
  <si>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</si>
  <si>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</si>
  <si>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</si>
  <si>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</si>
  <si>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</si>
  <si>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</si>
  <si>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</si>
  <si>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</si>
  <si>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</si>
  <si>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</si>
  <si>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</si>
  <si>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</si>
  <si>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</si>
  <si>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</si>
  <si>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</si>
  <si>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</si>
  <si>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</si>
  <si>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</si>
  <si>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</si>
  <si>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</si>
  <si>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</si>
  <si>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</si>
  <si>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</si>
  <si>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</si>
  <si>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</si>
  <si>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</si>
  <si>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</si>
  <si>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</si>
  <si>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</si>
  <si>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</si>
  <si>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</si>
  <si>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</si>
  <si>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</si>
  <si>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</si>
  <si>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</si>
  <si>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</si>
  <si>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</si>
  <si>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</si>
  <si>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</si>
  <si>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</si>
  <si>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</si>
  <si>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</si>
  <si>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</si>
  <si>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</si>
  <si>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</si>
  <si>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</si>
  <si>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</si>
  <si>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</si>
  <si>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</si>
  <si>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</si>
  <si>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</si>
  <si>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</si>
  <si>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</si>
  <si>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</si>
  <si>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</si>
  <si>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</si>
  <si>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</si>
  <si>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</si>
  <si>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</si>
  <si>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</si>
  <si>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</si>
  <si>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</si>
  <si>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</si>
  <si>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</si>
  <si>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</si>
  <si>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</si>
  <si>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</si>
  <si>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</si>
  <si>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</si>
  <si>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</si>
  <si>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</si>
  <si>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</si>
  <si>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</si>
  <si>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</si>
  <si>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</si>
  <si>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</si>
  <si>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</si>
  <si>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</si>
  <si>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</si>
  <si>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</si>
  <si>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</si>
  <si>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</si>
  <si>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</si>
  <si>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</si>
  <si>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</si>
  <si>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</si>
  <si>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</si>
  <si>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</si>
  <si>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</si>
  <si>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</si>
  <si>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</si>
  <si>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</si>
  <si>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</si>
  <si>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</si>
  <si>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</si>
  <si>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</si>
  <si>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</si>
  <si>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</si>
  <si>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</si>
  <si>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</si>
  <si>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</si>
  <si>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</si>
  <si>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</si>
  <si>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</si>
  <si>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</si>
  <si>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</si>
  <si>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</si>
  <si>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</si>
  <si>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</si>
  <si>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</si>
  <si>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</si>
  <si>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</si>
  <si>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</si>
  <si>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</si>
  <si>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</si>
  <si>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</si>
  <si>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</si>
  <si>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</si>
  <si>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</si>
  <si>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</si>
  <si>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</si>
  <si>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</si>
  <si>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</si>
  <si>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</si>
  <si>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</si>
  <si>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</si>
  <si>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</si>
  <si>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</si>
  <si>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</si>
  <si>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</si>
  <si>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</si>
  <si>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</si>
  <si>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</si>
  <si>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</si>
  <si>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</si>
  <si>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</si>
  <si>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</si>
  <si>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</si>
  <si>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</si>
  <si>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</si>
  <si>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</si>
  <si>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</si>
  <si>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</si>
  <si>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</si>
  <si>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</si>
  <si>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</si>
  <si>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</si>
  <si>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</si>
  <si>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</si>
  <si>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</si>
  <si>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</si>
  <si>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</si>
  <si>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</si>
  <si>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</si>
  <si>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</si>
  <si>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</si>
  <si>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</si>
  <si>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</si>
  <si>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</si>
  <si>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</si>
  <si>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</si>
  <si>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</si>
  <si>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</si>
  <si>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</si>
  <si>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</si>
  <si>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</si>
  <si>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</si>
  <si>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</si>
  <si>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</si>
  <si>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</si>
  <si>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</si>
  <si>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</si>
  <si>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</si>
  <si>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</si>
  <si>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</si>
  <si>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</si>
  <si>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</si>
  <si>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</si>
  <si>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</si>
  <si>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</si>
  <si>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</si>
  <si>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</si>
  <si>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</si>
  <si>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</si>
  <si>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</si>
  <si>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</si>
  <si>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</si>
  <si>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</si>
  <si>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</si>
  <si>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</si>
  <si>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</si>
  <si>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</si>
  <si>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</si>
  <si>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</si>
  <si>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</si>
  <si>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</si>
  <si>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</si>
  <si>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</si>
  <si>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</si>
  <si>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</si>
  <si>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</si>
  <si>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</si>
  <si>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</si>
  <si>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</si>
  <si>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</si>
  <si>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</si>
  <si>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</si>
  <si>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</si>
  <si>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</si>
  <si>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</si>
  <si>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</si>
  <si>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</si>
  <si>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</si>
  <si>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</si>
  <si>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</si>
  <si>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</si>
  <si>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</si>
  <si>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</si>
  <si>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</si>
  <si>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</si>
  <si>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</si>
  <si>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</si>
  <si>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</si>
  <si>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</si>
  <si>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</si>
  <si>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</si>
  <si>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</si>
  <si>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</si>
  <si>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</si>
  <si>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</si>
  <si>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</si>
  <si>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</si>
  <si>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</si>
  <si>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</si>
  <si>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</si>
  <si>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</si>
  <si>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</si>
  <si>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</si>
  <si>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</si>
  <si>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</si>
  <si>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</si>
  <si>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</si>
  <si>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</si>
  <si>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</si>
  <si>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</si>
  <si>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</si>
  <si>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</si>
  <si>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</si>
  <si>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</si>
  <si>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</si>
  <si>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</si>
  <si>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</si>
  <si>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</si>
  <si>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</si>
  <si>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</si>
  <si>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</si>
  <si>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</si>
  <si>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</si>
  <si>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</si>
  <si>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</si>
  <si>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</si>
  <si>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</si>
  <si>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</si>
  <si>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</si>
  <si>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</si>
  <si>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</si>
  <si>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</si>
  <si>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</si>
  <si>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</si>
  <si>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</si>
  <si>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</si>
  <si>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</si>
  <si>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</si>
  <si>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</si>
  <si>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</si>
  <si>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</si>
  <si>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</si>
  <si>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</si>
  <si>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</si>
  <si>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</si>
  <si>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</si>
  <si>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</si>
  <si>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</si>
  <si>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</si>
  <si>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</si>
  <si>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</si>
  <si>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</si>
  <si>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</si>
  <si>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</si>
  <si>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</si>
  <si>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</si>
  <si>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</si>
  <si>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</si>
  <si>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</si>
  <si>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</si>
  <si>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</si>
  <si>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</si>
  <si>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</si>
  <si>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</si>
  <si>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</si>
  <si>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</si>
  <si>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</si>
  <si>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</si>
  <si>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</si>
  <si>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</si>
  <si>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</si>
  <si>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</si>
  <si>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</si>
  <si>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</si>
  <si>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</si>
  <si>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</si>
  <si>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</si>
  <si>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</si>
  <si>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</si>
  <si>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</si>
  <si>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</si>
  <si>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</si>
  <si>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</si>
  <si>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</si>
  <si>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</si>
  <si>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</si>
  <si>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</si>
  <si>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</si>
  <si>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</si>
  <si>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</si>
  <si>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</si>
  <si>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</si>
  <si>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</si>
  <si>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</si>
  <si>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</si>
  <si>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</si>
  <si>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</si>
  <si>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</si>
  <si>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</si>
  <si>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</si>
  <si>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</si>
  <si>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</si>
  <si>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</si>
  <si>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</si>
  <si>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</si>
  <si>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</si>
  <si>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</si>
  <si>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</si>
  <si>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</si>
  <si>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</si>
  <si>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</si>
  <si>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</si>
  <si>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</si>
  <si>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</si>
  <si>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</si>
  <si>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</si>
  <si>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</si>
  <si>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</si>
  <si>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</si>
  <si>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</si>
  <si>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</si>
  <si>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</si>
  <si>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</si>
  <si>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</si>
  <si>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</si>
  <si>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</si>
  <si>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</si>
  <si>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</si>
  <si>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</si>
  <si>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</si>
  <si>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</si>
  <si>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</si>
  <si>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</si>
  <si>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</si>
  <si>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</si>
  <si>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</si>
  <si>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</si>
  <si>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</si>
  <si>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</si>
  <si>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</si>
  <si>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</si>
  <si>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</si>
  <si>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</si>
  <si>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</si>
  <si>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</si>
  <si>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</si>
  <si>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</si>
  <si>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</si>
  <si>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</si>
  <si>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</si>
  <si>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</si>
  <si>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</si>
  <si>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</si>
  <si>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</si>
  <si>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</si>
  <si>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</si>
  <si>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</si>
  <si>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</si>
  <si>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</si>
  <si>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</si>
  <si>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</si>
  <si>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</si>
  <si>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</si>
  <si>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</si>
  <si>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</si>
  <si>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</si>
  <si>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</si>
  <si>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</si>
  <si>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</si>
  <si>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</si>
  <si>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</si>
  <si>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</si>
  <si>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</si>
  <si>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</si>
  <si>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</si>
  <si>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</si>
  <si>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</si>
  <si>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</si>
  <si>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</si>
  <si>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</si>
  <si>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</si>
  <si>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</si>
  <si>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</si>
  <si>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</si>
  <si>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</si>
  <si>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</si>
  <si>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</si>
  <si>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</si>
  <si>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</si>
  <si>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</si>
  <si>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</si>
  <si>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</si>
  <si>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</si>
  <si>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</si>
  <si>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</si>
  <si>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</si>
  <si>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</si>
  <si>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</si>
  <si>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</si>
  <si>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</si>
  <si>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</si>
  <si>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</si>
  <si>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</si>
  <si>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</si>
  <si>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</si>
  <si>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</si>
  <si>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</si>
  <si>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</si>
  <si>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</si>
  <si>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</si>
  <si>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</si>
  <si>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</si>
  <si>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</si>
  <si>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</si>
  <si>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</si>
  <si>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</si>
  <si>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</si>
  <si>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</si>
  <si>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</si>
  <si>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</si>
  <si>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</si>
  <si>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</si>
  <si>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</si>
  <si>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</si>
  <si>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</si>
  <si>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</si>
  <si>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</si>
  <si>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</si>
  <si>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</si>
  <si>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</si>
  <si>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</si>
  <si>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</si>
  <si>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</si>
  <si>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</si>
  <si>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</si>
  <si>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</si>
  <si>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</si>
  <si>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</si>
  <si>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</si>
  <si>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</si>
  <si>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</si>
  <si>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</si>
  <si>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</si>
  <si>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</si>
  <si>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</si>
  <si>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</si>
  <si>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</si>
  <si>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</si>
  <si>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</si>
  <si>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</si>
  <si>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</si>
  <si>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</si>
  <si>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</si>
  <si>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</si>
  <si>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</si>
  <si>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</si>
  <si>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</si>
  <si>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</si>
  <si>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</si>
  <si>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</si>
  <si>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</si>
  <si>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</si>
  <si>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</si>
  <si>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</si>
  <si>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</si>
  <si>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</si>
  <si>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</si>
  <si>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</si>
  <si>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</si>
  <si>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</si>
  <si>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</si>
  <si>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</si>
  <si>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</si>
  <si>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</si>
  <si>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</si>
  <si>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</si>
  <si>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</si>
  <si>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</si>
  <si>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</si>
  <si>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</si>
  <si>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</si>
  <si>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</si>
  <si>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</si>
  <si>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</si>
  <si>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</si>
  <si>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</si>
  <si>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</si>
  <si>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</si>
  <si>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</si>
  <si>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</si>
  <si>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</si>
  <si>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</si>
  <si>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</si>
  <si>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</si>
  <si>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</si>
  <si>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</si>
  <si>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</si>
  <si>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</si>
  <si>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</si>
  <si>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</si>
  <si>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</si>
  <si>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</si>
  <si>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</si>
  <si>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</si>
  <si>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</si>
  <si>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</si>
  <si>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</si>
  <si>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</si>
  <si>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</si>
  <si>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</si>
  <si>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</si>
  <si>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</si>
  <si>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</si>
  <si>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</si>
  <si>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</si>
  <si>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</si>
  <si>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</si>
  <si>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</si>
  <si>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</si>
  <si>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</si>
  <si>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</si>
  <si>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</si>
  <si>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</si>
  <si>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</si>
  <si>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</si>
  <si>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</si>
  <si>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</si>
  <si>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</si>
  <si>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</si>
  <si>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</si>
  <si>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</si>
  <si>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</si>
  <si>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</si>
  <si>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</si>
  <si>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</si>
  <si>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</si>
  <si>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</si>
  <si>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</si>
  <si>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</si>
  <si>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</si>
  <si>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</si>
  <si>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</si>
  <si>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</si>
  <si>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</si>
  <si>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</si>
  <si>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</si>
  <si>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</si>
  <si>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</si>
  <si>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</si>
  <si>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</si>
  <si>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</si>
  <si>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</si>
  <si>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</si>
  <si>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</si>
  <si>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</si>
  <si>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</si>
  <si>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</si>
  <si>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</si>
  <si>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</si>
  <si>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</si>
  <si>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</si>
  <si>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</si>
  <si>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</si>
  <si>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</si>
  <si>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</si>
  <si>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</si>
  <si>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</si>
  <si>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</si>
  <si>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</si>
  <si>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</si>
  <si>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</si>
  <si>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</si>
  <si>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</si>
  <si>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</si>
  <si>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</si>
  <si>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</si>
  <si>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</si>
  <si>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</si>
  <si>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</si>
  <si>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</si>
  <si>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</si>
  <si>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</si>
  <si>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</si>
  <si>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</si>
  <si>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</si>
  <si>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</si>
  <si>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</si>
  <si>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</si>
  <si>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</si>
  <si>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</si>
  <si>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</si>
  <si>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</si>
  <si>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</si>
  <si>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</si>
  <si>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</si>
  <si>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</si>
  <si>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</si>
  <si>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</si>
  <si>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</si>
  <si>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</si>
  <si>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</si>
  <si>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</si>
  <si>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</si>
  <si>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</si>
  <si>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</si>
  <si>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</si>
  <si>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</si>
  <si>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</si>
  <si>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</si>
  <si>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</si>
  <si>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</si>
  <si>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</si>
  <si>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</si>
  <si>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</si>
  <si>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</si>
  <si>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</si>
  <si>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</si>
  <si>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</si>
  <si>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</si>
  <si>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</si>
  <si>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</si>
  <si>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</si>
  <si>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</si>
  <si>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</si>
  <si>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</si>
  <si>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</si>
  <si>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</si>
  <si>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</si>
  <si>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</si>
  <si>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</si>
  <si>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</si>
  <si>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</si>
  <si>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</si>
  <si>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</si>
  <si>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</si>
  <si>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</si>
  <si>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</si>
  <si>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</si>
  <si>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</si>
  <si>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</si>
  <si>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</si>
  <si>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</si>
  <si>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</si>
  <si>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</si>
  <si>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</si>
  <si>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</si>
  <si>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</si>
  <si>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</si>
  <si>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</si>
  <si>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</si>
  <si>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</si>
  <si>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</si>
  <si>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</si>
  <si>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</si>
  <si>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</si>
  <si>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</si>
  <si>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</si>
  <si>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</si>
  <si>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</si>
  <si>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</si>
  <si>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</si>
  <si>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</si>
  <si>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</si>
  <si>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</si>
  <si>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</si>
  <si>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</si>
  <si>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</si>
  <si>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</si>
  <si>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</si>
  <si>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</si>
  <si>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</si>
  <si>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</si>
  <si>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</si>
  <si>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</si>
  <si>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</si>
  <si>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</si>
  <si>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</si>
  <si>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</si>
  <si>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</si>
  <si>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</si>
  <si>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</si>
  <si>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</si>
  <si>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</si>
  <si>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</si>
  <si>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</si>
  <si>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</si>
  <si>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</si>
  <si>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</si>
  <si>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</si>
  <si>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</si>
  <si>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</si>
  <si>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</si>
  <si>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</si>
  <si>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</si>
  <si>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</si>
  <si>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</si>
  <si>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</si>
  <si>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</si>
  <si>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</si>
  <si>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</si>
  <si>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</si>
  <si>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</si>
  <si>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</si>
  <si>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</si>
  <si>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</si>
  <si>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</si>
  <si>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</si>
  <si>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</si>
  <si>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</si>
  <si>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</si>
  <si>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</si>
  <si>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</si>
  <si>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</si>
  <si>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</si>
  <si>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</si>
  <si>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</si>
  <si>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</si>
  <si>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</si>
  <si>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</si>
  <si>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</si>
  <si>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</si>
  <si>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</si>
  <si>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</si>
  <si>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</si>
  <si>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</si>
  <si>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</si>
  <si>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</si>
  <si>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</si>
  <si>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</si>
  <si>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</si>
  <si>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</si>
  <si>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</si>
  <si>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</si>
  <si>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</si>
  <si>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</si>
  <si>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</si>
  <si>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</si>
  <si>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</si>
  <si>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</si>
  <si>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</si>
  <si>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</si>
  <si>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</si>
  <si>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</si>
  <si>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</si>
  <si>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</si>
  <si>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</si>
  <si>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</si>
  <si>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</si>
  <si>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</si>
  <si>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</si>
  <si>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</si>
  <si>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</si>
  <si>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</si>
  <si>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</si>
  <si>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</si>
  <si>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</si>
  <si>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</si>
  <si>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</si>
  <si>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</si>
  <si>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</si>
  <si>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</si>
  <si>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</si>
  <si>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</si>
  <si>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</si>
  <si>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</si>
  <si>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</si>
  <si>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</si>
  <si>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</si>
  <si>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</si>
  <si>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</si>
  <si>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</si>
  <si>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</si>
  <si>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</si>
  <si>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</si>
  <si>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</si>
  <si>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</si>
  <si>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</si>
  <si>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</si>
  <si>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</si>
  <si>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</si>
  <si>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</si>
  <si>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</si>
  <si>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</si>
  <si>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</si>
  <si>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</si>
  <si>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</si>
  <si>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</si>
  <si>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</si>
  <si>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</si>
  <si>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</si>
  <si>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</si>
  <si>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</si>
  <si>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</si>
  <si>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</si>
  <si>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</si>
  <si>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</si>
  <si>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</si>
  <si>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</si>
  <si>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</si>
  <si>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</si>
  <si>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</si>
  <si>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</si>
  <si>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</si>
  <si>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</si>
  <si>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</si>
  <si>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</si>
  <si>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</si>
  <si>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</si>
  <si>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</si>
  <si>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</si>
  <si>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</si>
  <si>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</si>
  <si>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</si>
  <si>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</si>
  <si>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</si>
  <si>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</si>
  <si>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</si>
  <si>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</si>
  <si>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</si>
  <si>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</si>
  <si>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</si>
  <si>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</si>
  <si>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</si>
  <si>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</si>
  <si>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</si>
  <si>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</si>
  <si>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</si>
  <si>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</si>
  <si>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</si>
  <si>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</si>
  <si>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</si>
  <si>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</si>
  <si>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</si>
  <si>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</si>
  <si>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</si>
  <si>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</si>
  <si>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</si>
  <si>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</si>
  <si>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</si>
  <si>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</si>
  <si>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</si>
  <si>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</si>
  <si>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</si>
  <si>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</si>
  <si>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</si>
  <si>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</si>
  <si>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</si>
  <si>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</si>
  <si>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</si>
  <si>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</si>
  <si>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</si>
  <si>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</si>
  <si>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</si>
  <si>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</si>
  <si>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</si>
  <si>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</si>
  <si>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</si>
  <si>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</si>
  <si>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</si>
  <si>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</si>
  <si>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</si>
  <si>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</si>
  <si>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</si>
  <si>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</si>
  <si>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</si>
  <si>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</si>
  <si>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</si>
  <si>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</si>
  <si>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</si>
  <si>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</si>
  <si>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</si>
  <si>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</si>
  <si>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</si>
  <si>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</si>
  <si>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</si>
  <si>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</si>
  <si>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</si>
  <si>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</si>
  <si>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</si>
  <si>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</si>
  <si>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</si>
  <si>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</si>
  <si>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</si>
  <si>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</si>
  <si>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</si>
  <si>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</si>
  <si>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</si>
  <si>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</si>
  <si>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</si>
  <si>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</si>
  <si>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</si>
  <si>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</si>
  <si>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</si>
  <si>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</si>
  <si>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</si>
  <si>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</si>
  <si>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</si>
  <si>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</si>
  <si>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</si>
  <si>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</si>
  <si>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</si>
  <si>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</si>
  <si>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</si>
  <si>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</si>
  <si>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</si>
  <si>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</si>
  <si>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</si>
  <si>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</si>
  <si>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</si>
  <si>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</si>
  <si>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</si>
  <si>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</si>
  <si>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</si>
  <si>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</si>
  <si>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</si>
  <si>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</si>
  <si>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</si>
  <si>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</si>
  <si>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</si>
  <si>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</si>
  <si>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</si>
  <si>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</si>
  <si>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</si>
  <si>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</si>
  <si>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</si>
  <si>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</si>
  <si>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</si>
  <si>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</si>
  <si>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</si>
  <si>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</si>
  <si>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</si>
  <si>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</si>
  <si>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</si>
  <si>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</si>
  <si>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</si>
  <si>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</si>
  <si>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</si>
  <si>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</si>
  <si>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</si>
  <si>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</si>
  <si>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</si>
  <si>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</si>
  <si>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</si>
  <si>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</si>
  <si>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</si>
  <si>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</si>
  <si>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</si>
  <si>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</si>
  <si>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</si>
  <si>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</si>
  <si>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</si>
  <si>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</si>
  <si>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</si>
  <si>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</si>
  <si>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</si>
  <si>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</si>
  <si>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</si>
  <si>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</si>
  <si>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</si>
  <si>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</si>
  <si>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</si>
  <si>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</si>
  <si>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</si>
  <si>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</si>
  <si>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</si>
  <si>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</si>
  <si>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</si>
  <si>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</si>
  <si>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</si>
  <si>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</si>
  <si>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</si>
  <si>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</si>
  <si>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</si>
  <si>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</si>
  <si>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</si>
  <si>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</si>
  <si>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</si>
  <si>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</si>
  <si>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</si>
  <si>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</si>
  <si>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</si>
  <si>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</si>
  <si>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</si>
  <si>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</si>
  <si>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</si>
  <si>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</si>
  <si>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</si>
  <si>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</si>
  <si>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</si>
  <si>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</si>
  <si>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</si>
  <si>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</si>
  <si>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</si>
  <si>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</si>
  <si>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</si>
  <si>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</si>
  <si>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</si>
  <si>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</si>
  <si>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</si>
  <si>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</si>
  <si>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</si>
  <si>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</si>
  <si>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</si>
  <si>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</si>
  <si>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</si>
  <si>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</si>
  <si>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</si>
  <si>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</si>
  <si>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</si>
  <si>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</si>
  <si>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</si>
  <si>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</si>
  <si>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</si>
  <si>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</si>
  <si>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</si>
  <si>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</si>
  <si>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</si>
  <si>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</si>
  <si>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</si>
  <si>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</si>
  <si>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</si>
  <si>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</si>
  <si>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</si>
  <si>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</si>
  <si>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</si>
  <si>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</si>
  <si>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</si>
  <si>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</si>
  <si>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</si>
  <si>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</si>
  <si>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</si>
  <si>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</si>
  <si>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</si>
  <si>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</si>
  <si>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</si>
  <si>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</si>
  <si>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</si>
  <si>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</si>
  <si>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</si>
  <si>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</si>
  <si>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</si>
  <si>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</si>
  <si>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</si>
  <si>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</si>
  <si>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</si>
  <si>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</si>
  <si>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</si>
  <si>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</si>
  <si>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</si>
  <si>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</si>
  <si>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</si>
  <si>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</si>
  <si>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</si>
  <si>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</si>
  <si>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</si>
  <si>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</si>
  <si>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</si>
  <si>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</si>
  <si>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</si>
  <si>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</si>
  <si>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</si>
  <si>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</si>
  <si>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</si>
  <si>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</si>
  <si>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</si>
  <si>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</si>
  <si>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</si>
  <si>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</si>
  <si>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</si>
  <si>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</si>
  <si>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</si>
  <si>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</si>
  <si>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</si>
  <si>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</si>
  <si>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</si>
  <si>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</si>
  <si>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</si>
  <si>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</si>
  <si>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</si>
  <si>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</si>
  <si>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</si>
  <si>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</si>
  <si>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</si>
  <si>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</si>
  <si>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</si>
  <si>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</si>
  <si>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</si>
  <si>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</si>
  <si>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</si>
  <si>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</si>
  <si>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</si>
  <si>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</si>
  <si>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</si>
  <si>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</si>
  <si>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</si>
  <si>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</si>
  <si>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</si>
  <si>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</si>
  <si>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</si>
  <si>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</si>
  <si>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</si>
  <si>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</si>
  <si>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</si>
  <si>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</si>
  <si>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</si>
  <si>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</si>
  <si>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</si>
  <si>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</si>
  <si>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</si>
  <si>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</si>
  <si>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</si>
  <si>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</si>
  <si>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</si>
  <si>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</si>
  <si>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</si>
  <si>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</si>
  <si>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</si>
  <si>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</si>
  <si>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</si>
  <si>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</si>
  <si>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</si>
  <si>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</si>
  <si>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</si>
  <si>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</si>
  <si>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</si>
  <si>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</si>
  <si>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</si>
  <si>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</si>
  <si>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</si>
  <si>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</si>
  <si>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</si>
  <si>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</si>
  <si>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</si>
  <si>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</si>
  <si>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</si>
  <si>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</si>
  <si>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</si>
  <si>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</si>
  <si>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</si>
  <si>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</si>
  <si>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</si>
  <si>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</si>
  <si>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</si>
  <si>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</si>
  <si>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</si>
  <si>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</si>
  <si>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</si>
  <si>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</si>
  <si>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</si>
  <si>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</si>
  <si>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</si>
  <si>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</si>
  <si>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</si>
  <si>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</si>
  <si>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</si>
  <si>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</si>
  <si>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</si>
  <si>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</si>
  <si>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</si>
  <si>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</si>
  <si>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</si>
  <si>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</si>
  <si>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</si>
  <si>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</si>
  <si>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</si>
  <si>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</si>
  <si>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</si>
  <si>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</si>
  <si>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</si>
  <si>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</si>
  <si>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</si>
  <si>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</si>
  <si>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</si>
  <si>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</si>
  <si>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</si>
  <si>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</si>
  <si>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</si>
  <si>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</si>
  <si>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</si>
  <si>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</si>
  <si>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</si>
  <si>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</si>
  <si>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</si>
  <si>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</si>
  <si>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</si>
  <si>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</si>
  <si>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</si>
  <si>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</si>
  <si>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</si>
  <si>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</si>
  <si>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</si>
  <si>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</si>
  <si>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</si>
  <si>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</si>
  <si>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</si>
  <si>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</si>
  <si>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</si>
  <si>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</si>
  <si>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</si>
  <si>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</si>
  <si>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</si>
  <si>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</si>
  <si>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</si>
  <si>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</si>
  <si>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</si>
  <si>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</si>
  <si>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</si>
  <si>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</si>
  <si>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</si>
  <si>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</si>
  <si>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</si>
  <si>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</si>
  <si>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</si>
  <si>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</si>
  <si>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</si>
  <si>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</si>
  <si>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</si>
  <si>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</si>
  <si>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</si>
  <si>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</si>
  <si>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</si>
  <si>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</si>
  <si>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</si>
  <si>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</si>
  <si>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</si>
  <si>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</si>
  <si>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</si>
  <si>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</si>
  <si>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</si>
  <si>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</si>
  <si>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</si>
  <si>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</si>
  <si>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</si>
  <si>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</si>
  <si>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</si>
  <si>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</si>
  <si>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</si>
  <si>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</si>
  <si>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</si>
  <si>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</si>
  <si>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</si>
  <si>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</si>
  <si>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</si>
  <si>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</si>
  <si>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</si>
  <si>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</si>
  <si>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</si>
  <si>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</si>
  <si>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</si>
  <si>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</si>
  <si>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</si>
  <si>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</si>
  <si>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</si>
  <si>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</si>
  <si>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</si>
  <si>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</si>
  <si>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</si>
  <si>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</si>
  <si>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</si>
  <si>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</si>
  <si>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</si>
  <si>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</si>
  <si>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</si>
  <si>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</si>
  <si>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</si>
  <si>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</si>
  <si>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</si>
  <si>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</si>
  <si>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</si>
  <si>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</si>
  <si>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</si>
  <si>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</si>
  <si>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</si>
  <si>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</si>
  <si>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</si>
  <si>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</si>
  <si>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</si>
  <si>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</si>
  <si>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</si>
  <si>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</si>
  <si>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</si>
  <si>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</si>
  <si>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</si>
  <si>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</si>
  <si>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</si>
  <si>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</si>
  <si>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</si>
  <si>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</si>
  <si>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</si>
  <si>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</si>
  <si>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</si>
  <si>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</si>
  <si>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</si>
  <si>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</si>
  <si>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</si>
  <si>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</si>
  <si>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</si>
  <si>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</si>
  <si>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</si>
  <si>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</si>
  <si>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</si>
  <si>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</si>
  <si>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</si>
  <si>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</si>
  <si>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</si>
  <si>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</si>
  <si>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</si>
  <si>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</si>
  <si>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</si>
  <si>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</si>
  <si>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</si>
  <si>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</si>
  <si>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</si>
  <si>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</si>
  <si>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</si>
  <si>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</si>
  <si>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</si>
  <si>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</si>
  <si>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</si>
  <si>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</si>
  <si>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</si>
  <si>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</si>
  <si>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</si>
  <si>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</si>
  <si>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</si>
  <si>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</si>
  <si>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</si>
  <si>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</si>
  <si>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</si>
  <si>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</si>
  <si>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</si>
  <si>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</si>
  <si>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</si>
  <si>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</si>
  <si>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</si>
  <si>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</si>
  <si>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</si>
  <si>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</si>
  <si>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</si>
  <si>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</si>
  <si>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</si>
  <si>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</si>
  <si>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</si>
  <si>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</si>
  <si>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</si>
  <si>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</si>
  <si>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</si>
  <si>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</si>
  <si>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</si>
  <si>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</si>
  <si>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</si>
  <si>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</si>
  <si>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</si>
  <si>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</si>
  <si>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</si>
  <si>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</si>
  <si>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</si>
  <si>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</si>
  <si>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</si>
  <si>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</si>
  <si>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</si>
  <si>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</si>
  <si>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</si>
  <si>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</si>
  <si>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</si>
  <si>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</si>
  <si>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</si>
  <si>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</si>
  <si>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</si>
  <si>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</si>
  <si>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</si>
  <si>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</si>
  <si>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</si>
  <si>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</si>
  <si>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</si>
  <si>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</si>
  <si>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</si>
  <si>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</si>
  <si>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</si>
  <si>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</si>
  <si>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</si>
  <si>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</si>
  <si>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</si>
  <si>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</si>
  <si>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</si>
  <si>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</si>
  <si>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</si>
  <si>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</si>
  <si>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</si>
  <si>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</si>
  <si>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</si>
  <si>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</si>
  <si>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</si>
  <si>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</si>
  <si>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</si>
  <si>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</si>
  <si>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</si>
  <si>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</si>
  <si>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</si>
  <si>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</si>
  <si>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</si>
  <si>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</si>
  <si>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</si>
  <si>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</si>
  <si>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</si>
  <si>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</si>
  <si>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</si>
  <si>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</si>
  <si>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</si>
  <si>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</si>
  <si>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</si>
  <si>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</si>
  <si>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</si>
  <si>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</si>
  <si>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</si>
  <si>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</si>
  <si>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</si>
  <si>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</si>
  <si>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</si>
  <si>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</si>
  <si>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</si>
  <si>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</si>
  <si>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</si>
  <si>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</si>
  <si>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</si>
  <si>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</si>
  <si>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</si>
  <si>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</si>
  <si>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</si>
  <si>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</si>
  <si>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</si>
  <si>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</si>
  <si>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</si>
  <si>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</si>
  <si>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</si>
  <si>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</si>
  <si>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</si>
  <si>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</si>
  <si>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</si>
  <si>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</si>
  <si>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</si>
  <si>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</si>
  <si>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</si>
  <si>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</si>
  <si>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</si>
  <si>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</si>
  <si>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</si>
  <si>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</si>
  <si>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</si>
  <si>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</si>
  <si>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</si>
  <si>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</si>
  <si>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</si>
  <si>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</si>
  <si>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</si>
  <si>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</si>
  <si>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</si>
  <si>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</si>
  <si>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</si>
  <si>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</si>
  <si>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</si>
  <si>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</si>
  <si>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</si>
  <si>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</si>
  <si>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</si>
  <si>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</si>
  <si>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</si>
  <si>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</si>
  <si>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</si>
  <si>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</si>
  <si>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</si>
  <si>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</si>
  <si>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</si>
  <si>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</si>
  <si>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</si>
  <si>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</si>
  <si>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</si>
  <si>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</si>
  <si>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</si>
  <si>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</si>
  <si>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</si>
  <si>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</si>
  <si>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</si>
  <si>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</si>
  <si>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</si>
  <si>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</si>
  <si>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</si>
  <si>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</si>
  <si>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</si>
  <si>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</si>
  <si>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</si>
  <si>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</si>
  <si>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</si>
  <si>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</si>
  <si>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</si>
  <si>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</si>
  <si>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</si>
  <si>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</si>
  <si>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</si>
  <si>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</si>
  <si>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</si>
  <si>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</si>
  <si>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</si>
  <si>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</si>
  <si>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</si>
  <si>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</si>
  <si>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</si>
  <si>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</si>
  <si>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</si>
  <si>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</si>
  <si>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</si>
  <si>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</si>
  <si>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</si>
  <si>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</si>
  <si>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</si>
  <si>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</si>
  <si>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</si>
  <si>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</si>
  <si>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</si>
  <si>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</si>
  <si>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</si>
  <si>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</si>
  <si>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</si>
  <si>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</si>
  <si>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</si>
  <si>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</si>
  <si>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</si>
  <si>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</si>
  <si>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</si>
  <si>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</si>
  <si>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</si>
  <si>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</si>
  <si>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</si>
  <si>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</si>
  <si>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</si>
  <si>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</si>
  <si>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</si>
  <si>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</si>
  <si>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</si>
  <si>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</si>
  <si>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</si>
  <si>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</si>
  <si>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</si>
  <si>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</si>
  <si>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</si>
  <si>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</si>
  <si>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</si>
  <si>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</si>
  <si>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</si>
  <si>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</si>
  <si>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</si>
  <si>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</si>
  <si>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</si>
  <si>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</si>
  <si>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</si>
  <si>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</si>
  <si>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</si>
  <si>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</si>
  <si>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</si>
  <si>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</si>
  <si>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</si>
  <si>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</si>
  <si>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</si>
  <si>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</si>
  <si>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</si>
  <si>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</si>
  <si>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</si>
  <si>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</si>
  <si>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</si>
  <si>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</si>
  <si>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</si>
  <si>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</si>
  <si>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</si>
  <si>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</si>
  <si>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</si>
  <si>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</si>
  <si>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</si>
  <si>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</si>
  <si>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</si>
  <si>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</si>
  <si>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</si>
  <si>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</si>
  <si>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</si>
  <si>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</si>
  <si>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</si>
  <si>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</si>
  <si>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</si>
  <si>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</si>
  <si>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</si>
  <si>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</si>
  <si>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</si>
  <si>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</si>
  <si>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</si>
  <si>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</si>
  <si>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</si>
  <si>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</si>
  <si>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</si>
  <si>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</si>
  <si>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</si>
  <si>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</si>
  <si>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</si>
  <si>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</si>
  <si>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</si>
  <si>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</si>
  <si>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</si>
  <si>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</si>
  <si>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</si>
  <si>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</si>
  <si>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</si>
  <si>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</si>
  <si>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</si>
  <si>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</si>
  <si>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</si>
  <si>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</si>
  <si>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</si>
  <si>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</si>
  <si>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</si>
  <si>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</si>
  <si>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</si>
  <si>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</si>
  <si>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</si>
  <si>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</si>
  <si>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</si>
  <si>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</si>
  <si>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</si>
  <si>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</si>
  <si>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</si>
  <si>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</si>
  <si>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</si>
  <si>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</si>
  <si>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</si>
  <si>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</si>
  <si>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</si>
  <si>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</si>
  <si>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</si>
  <si>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</si>
  <si>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</si>
  <si>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</si>
  <si>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</si>
  <si>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</si>
  <si>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</si>
  <si>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</si>
  <si>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</si>
  <si>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</si>
  <si>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</si>
  <si>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</si>
  <si>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</si>
  <si>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</si>
  <si>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</si>
  <si>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</si>
  <si>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</si>
  <si>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</si>
  <si>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</si>
  <si>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</si>
  <si>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</si>
  <si>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</si>
  <si>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</si>
  <si>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</si>
  <si>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</si>
  <si>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</si>
  <si>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</si>
  <si>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</si>
  <si>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</si>
  <si>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</si>
  <si>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</si>
  <si>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</si>
  <si>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</si>
  <si>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</si>
  <si>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</si>
  <si>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</si>
  <si>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</si>
  <si>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</si>
  <si>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</si>
  <si>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</si>
  <si>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</si>
  <si>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</si>
  <si>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</si>
  <si>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</si>
  <si>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</si>
  <si>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</si>
  <si>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</si>
  <si>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</si>
  <si>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</si>
  <si>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</si>
  <si>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</si>
  <si>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</si>
  <si>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</si>
  <si>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</si>
  <si>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</si>
  <si>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</si>
  <si>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</si>
  <si>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</si>
  <si>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</si>
  <si>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</si>
  <si>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</si>
  <si>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</si>
  <si>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</si>
  <si>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</si>
  <si>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</si>
  <si>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</si>
  <si>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</si>
  <si>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</si>
  <si>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</si>
  <si>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</si>
  <si>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</si>
  <si>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</si>
  <si>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</si>
  <si>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</si>
  <si>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</si>
  <si>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</si>
  <si>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</si>
  <si>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</si>
  <si>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</si>
  <si>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</si>
  <si>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</si>
  <si>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</si>
  <si>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</si>
  <si>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</si>
  <si>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</si>
  <si>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</si>
  <si>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</si>
  <si>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</si>
  <si>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</si>
  <si>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</si>
  <si>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</si>
  <si>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</si>
  <si>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</si>
  <si>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</si>
  <si>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</si>
  <si>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</si>
  <si>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</si>
  <si>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</si>
  <si>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</si>
  <si>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</si>
  <si>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</si>
  <si>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</si>
  <si>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</si>
  <si>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</si>
  <si>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</si>
  <si>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</si>
  <si>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</si>
  <si>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</si>
  <si>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</si>
  <si>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</si>
  <si>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</si>
  <si>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</si>
  <si>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</si>
  <si>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</si>
  <si>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</si>
  <si>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</si>
  <si>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</si>
  <si>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</si>
  <si>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</si>
  <si>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</si>
  <si>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</si>
  <si>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</si>
  <si>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</si>
  <si>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</si>
  <si>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</si>
  <si>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</si>
  <si>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</si>
  <si>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</si>
  <si>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</si>
  <si>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</si>
  <si>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</si>
  <si>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</si>
  <si>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</si>
  <si>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</si>
  <si>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</si>
  <si>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</si>
  <si>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</si>
  <si>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</si>
  <si>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</si>
  <si>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</si>
  <si>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</si>
  <si>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</si>
  <si>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</si>
  <si>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</si>
  <si>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</si>
  <si>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</si>
  <si>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</si>
  <si>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</si>
  <si>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</si>
  <si>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</si>
  <si>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</si>
  <si>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</si>
  <si>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</si>
  <si>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</si>
  <si>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</si>
  <si>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</si>
  <si>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</si>
  <si>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</si>
  <si>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</si>
  <si>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</si>
  <si>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</si>
  <si>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</si>
  <si>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</si>
  <si>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</si>
  <si>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</si>
  <si>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</si>
  <si>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</si>
  <si>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</si>
  <si>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</si>
  <si>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</si>
  <si>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</si>
  <si>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</si>
  <si>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</si>
  <si>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</si>
  <si>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</si>
  <si>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</si>
  <si>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</si>
  <si>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</si>
  <si>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</si>
  <si>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</si>
  <si>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</si>
  <si>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</si>
  <si>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</si>
  <si>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</si>
  <si>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</si>
  <si>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</si>
  <si>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</si>
  <si>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</si>
  <si>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</si>
  <si>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</si>
  <si>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</si>
  <si>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</si>
  <si>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</si>
  <si>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</si>
  <si>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</si>
  <si>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</si>
  <si>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</si>
  <si>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</si>
  <si>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</si>
  <si>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</si>
  <si>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</si>
  <si>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</si>
  <si>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</si>
  <si>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</si>
  <si>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</si>
  <si>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</si>
  <si>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</si>
  <si>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</si>
  <si>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</si>
  <si>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</si>
  <si>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</si>
  <si>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</si>
  <si>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</si>
  <si>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</si>
  <si>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</si>
  <si>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</si>
  <si>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</si>
  <si>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</si>
  <si>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</si>
  <si>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</si>
  <si>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</si>
  <si>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</si>
  <si>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</si>
  <si>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</si>
  <si>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</si>
  <si>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</si>
  <si>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</si>
  <si>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</si>
  <si>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</si>
  <si>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</si>
  <si>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</si>
  <si>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</si>
  <si>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</si>
  <si>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</si>
  <si>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</si>
  <si>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</si>
  <si>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</si>
  <si>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</si>
  <si>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</si>
  <si>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</si>
  <si>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</si>
  <si>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</si>
  <si>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</si>
  <si>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</si>
  <si>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</si>
  <si>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</si>
  <si>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</si>
  <si>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</si>
  <si>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</si>
  <si>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</si>
  <si>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</si>
  <si>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</si>
  <si>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</si>
  <si>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</si>
  <si>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</si>
  <si>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</si>
  <si>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</si>
  <si>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</si>
  <si>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</si>
  <si>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</si>
  <si>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</si>
  <si>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</si>
  <si>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</si>
  <si>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</si>
  <si>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</si>
  <si>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</si>
  <si>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</si>
  <si>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</si>
  <si>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</si>
  <si>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</si>
  <si>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</si>
  <si>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</si>
  <si>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</si>
  <si>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</si>
  <si>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</si>
  <si>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</si>
  <si>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</si>
  <si>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</si>
  <si>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</si>
  <si>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</si>
  <si>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</si>
  <si>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</si>
  <si>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</si>
  <si>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</si>
  <si>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</si>
  <si>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</si>
  <si>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</si>
  <si>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</si>
  <si>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</si>
  <si>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</si>
  <si>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</si>
  <si>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</si>
  <si>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</si>
  <si>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</si>
  <si>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</si>
  <si>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</si>
  <si>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</si>
  <si>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</si>
  <si>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</si>
  <si>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</si>
  <si>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</si>
  <si>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</si>
  <si>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</si>
  <si>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</si>
  <si>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</si>
  <si>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</si>
  <si>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</si>
  <si>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</si>
  <si>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</si>
  <si>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</si>
  <si>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</si>
  <si>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</si>
  <si>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</si>
  <si>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</si>
  <si>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</si>
  <si>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</si>
  <si>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</si>
  <si>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</si>
  <si>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</si>
  <si>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</si>
  <si>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</si>
  <si>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</si>
  <si>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</si>
  <si>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</si>
  <si>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</si>
  <si>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</si>
  <si>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</si>
  <si>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</si>
  <si>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</si>
  <si>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</si>
  <si>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</si>
  <si>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</si>
  <si>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</si>
  <si>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</si>
  <si>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</si>
  <si>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</si>
  <si>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</si>
  <si>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</si>
  <si>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</si>
  <si>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</si>
  <si>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</si>
  <si>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</si>
  <si>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</si>
  <si>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</si>
  <si>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</si>
  <si>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</si>
  <si>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</si>
  <si>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</si>
  <si>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</si>
  <si>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</si>
  <si>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</si>
  <si>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</si>
  <si>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</si>
  <si>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</si>
  <si>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</si>
  <si>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</si>
  <si>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</si>
  <si>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</si>
  <si>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</si>
  <si>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</si>
  <si>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</si>
  <si>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</si>
  <si>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</si>
  <si>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</si>
  <si>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</si>
  <si>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</si>
  <si>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</si>
  <si>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</si>
  <si>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</si>
  <si>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</si>
  <si>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</si>
  <si>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</si>
  <si>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</si>
  <si>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</si>
  <si>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</si>
  <si>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</si>
  <si>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</si>
  <si>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</si>
  <si>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</si>
  <si>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</si>
  <si>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</si>
  <si>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</si>
  <si>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</si>
  <si>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</si>
  <si>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</si>
  <si>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</si>
  <si>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</si>
  <si>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</si>
  <si>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</si>
  <si>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</si>
  <si>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</si>
  <si>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</si>
  <si>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</si>
  <si>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</si>
  <si>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</si>
  <si>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</si>
  <si>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</si>
  <si>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</si>
  <si>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</si>
  <si>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</si>
  <si>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</si>
  <si>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</si>
  <si>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</si>
  <si>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</si>
  <si>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</si>
  <si>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</si>
  <si>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</si>
  <si>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</si>
  <si>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</si>
  <si>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</si>
  <si>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</si>
  <si>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</si>
  <si>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</si>
  <si>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</si>
  <si>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</si>
  <si>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</si>
  <si>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</si>
  <si>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</si>
  <si>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</si>
  <si>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</si>
  <si>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</si>
  <si>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</si>
  <si>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</si>
  <si>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</si>
  <si>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</si>
  <si>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</si>
  <si>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</si>
  <si>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</si>
  <si>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</si>
  <si>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</si>
  <si>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</si>
  <si>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</si>
  <si>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</si>
  <si>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</si>
  <si>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</si>
  <si>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</si>
  <si>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</si>
  <si>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</si>
  <si>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</si>
  <si>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</si>
  <si>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</si>
  <si>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</si>
  <si>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</si>
  <si>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</si>
  <si>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</si>
  <si>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</si>
  <si>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</si>
  <si>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</si>
  <si>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</si>
  <si>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</si>
  <si>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</si>
  <si>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</si>
  <si>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</si>
  <si>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</si>
  <si>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</si>
  <si>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</si>
  <si>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</si>
  <si>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</si>
  <si>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</si>
  <si>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</si>
  <si>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</si>
  <si>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</si>
  <si>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</si>
  <si>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</si>
  <si>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</si>
  <si>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</si>
  <si>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</si>
  <si>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</si>
  <si>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</si>
  <si>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</si>
  <si>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</si>
  <si>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</si>
  <si>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</si>
  <si>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</si>
  <si>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</si>
  <si>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</si>
  <si>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</si>
  <si>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</si>
  <si>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</si>
  <si>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</si>
  <si>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</si>
  <si>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</si>
  <si>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</si>
  <si>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</si>
  <si>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</si>
  <si>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</si>
  <si>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</si>
  <si>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</si>
  <si>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</si>
  <si>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</si>
  <si>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</si>
  <si>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</si>
  <si>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</si>
  <si>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</si>
  <si>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</si>
  <si>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</si>
  <si>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</si>
  <si>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</si>
  <si>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</si>
  <si>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</si>
  <si>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</si>
  <si>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</si>
  <si>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</si>
  <si>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</si>
  <si>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</si>
  <si>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</si>
  <si>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</si>
  <si>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</si>
  <si>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</si>
  <si>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</si>
  <si>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</si>
  <si>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</si>
  <si>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</si>
  <si>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</si>
  <si>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</si>
  <si>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</si>
  <si>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</si>
  <si>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</si>
  <si>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</si>
  <si>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</si>
  <si>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</si>
  <si>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</si>
  <si>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</si>
  <si>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</si>
  <si>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</si>
  <si>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</si>
  <si>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</si>
  <si>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</si>
  <si>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</si>
  <si>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</si>
  <si>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</si>
  <si>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</si>
  <si>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</si>
  <si>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</si>
  <si>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</si>
  <si>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</si>
  <si>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</si>
  <si>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</si>
  <si>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</si>
  <si>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</si>
  <si>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</si>
  <si>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</si>
  <si>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</si>
  <si>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</si>
  <si>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</si>
  <si>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</si>
  <si>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</si>
  <si>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</si>
  <si>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</si>
  <si>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</si>
  <si>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</si>
  <si>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</si>
  <si>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</si>
  <si>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</si>
  <si>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</si>
  <si>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</si>
  <si>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</si>
  <si>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</si>
  <si>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</si>
  <si>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</si>
  <si>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</si>
  <si>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</si>
  <si>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</si>
  <si>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</si>
  <si>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</si>
  <si>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</si>
  <si>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</si>
  <si>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</si>
  <si>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</si>
  <si>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</si>
  <si>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</si>
  <si>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</si>
  <si>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</si>
  <si>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</si>
  <si>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</si>
  <si>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</si>
  <si>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</si>
  <si>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</si>
  <si>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</si>
  <si>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</si>
  <si>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</si>
  <si>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</si>
  <si>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</si>
  <si>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</si>
  <si>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</si>
  <si>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</si>
  <si>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</si>
  <si>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</si>
  <si>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</si>
  <si>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</si>
  <si>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</si>
  <si>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</si>
  <si>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</si>
  <si>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</si>
  <si>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</si>
  <si>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</si>
  <si>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</si>
  <si>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</si>
  <si>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</si>
  <si>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</si>
  <si>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</si>
  <si>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</si>
  <si>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</si>
  <si>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</si>
  <si>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</si>
  <si>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</si>
  <si>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</si>
  <si>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</si>
  <si>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</si>
  <si>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</si>
  <si>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</si>
  <si>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</si>
  <si>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</si>
  <si>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</si>
  <si>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</si>
  <si>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</si>
  <si>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</si>
  <si>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</si>
  <si>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</si>
  <si>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</si>
  <si>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</si>
  <si>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</si>
  <si>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</si>
  <si>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</si>
  <si>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</si>
  <si>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</si>
  <si>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</si>
  <si>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</si>
  <si>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</si>
  <si>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</si>
  <si>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</si>
  <si>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</si>
  <si>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</si>
  <si>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</si>
  <si>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</si>
  <si>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</si>
  <si>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</si>
  <si>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</si>
  <si>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</si>
  <si>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</si>
  <si>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</si>
  <si>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</si>
  <si>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</si>
  <si>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</si>
  <si>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</si>
  <si>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</si>
  <si>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</si>
  <si>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</si>
  <si>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</si>
  <si>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</si>
  <si>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</si>
  <si>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</si>
  <si>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</si>
  <si>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</si>
  <si>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</si>
  <si>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</si>
  <si>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</si>
  <si>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</si>
  <si>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</si>
  <si>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</si>
  <si>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</si>
  <si>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</si>
  <si>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</si>
  <si>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</si>
  <si>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</si>
  <si>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</si>
  <si>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</si>
  <si>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</si>
  <si>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</si>
  <si>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</si>
  <si>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</si>
  <si>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</si>
  <si>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</si>
  <si>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</si>
  <si>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</si>
  <si>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</si>
  <si>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</si>
  <si>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</si>
  <si>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</si>
  <si>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</si>
  <si>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</si>
  <si>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</si>
  <si>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</si>
  <si>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</si>
  <si>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</si>
  <si>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</si>
  <si>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</si>
  <si>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</si>
  <si>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</si>
  <si>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</si>
  <si>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</si>
  <si>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</si>
  <si>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</si>
  <si>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</si>
  <si>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</si>
  <si>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</si>
  <si>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</si>
  <si>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</si>
  <si>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</si>
  <si>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</si>
  <si>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</si>
  <si>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</si>
  <si>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</si>
  <si>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</si>
  <si>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</si>
  <si>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</si>
  <si>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</si>
  <si>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</si>
  <si>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</si>
  <si>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</si>
  <si>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</si>
  <si>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</si>
  <si>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</si>
  <si>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</si>
  <si>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</si>
  <si>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</si>
  <si>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</si>
  <si>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</si>
  <si>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</si>
  <si>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</si>
  <si>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</si>
  <si>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</si>
  <si>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</si>
  <si>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</si>
  <si>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</si>
  <si>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</si>
  <si>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</si>
  <si>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</si>
  <si>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</si>
  <si>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</si>
  <si>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</si>
  <si>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</si>
  <si>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</si>
  <si>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</si>
  <si>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</si>
  <si>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</si>
  <si>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</si>
  <si>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</si>
  <si>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</si>
  <si>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</si>
  <si>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</si>
  <si>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</si>
  <si>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</si>
  <si>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</si>
  <si>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</si>
  <si>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</si>
  <si>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</si>
  <si>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</si>
  <si>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</si>
  <si>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</si>
  <si>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</si>
  <si>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</si>
  <si>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</si>
  <si>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</si>
  <si>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</si>
  <si>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</si>
  <si>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</si>
  <si>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</si>
  <si>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</si>
  <si>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</si>
  <si>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</si>
  <si>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</si>
  <si>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</si>
  <si>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</si>
  <si>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</si>
  <si>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</si>
  <si>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</si>
  <si>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</si>
  <si>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</si>
  <si>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</si>
  <si>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</si>
  <si>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</si>
  <si>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</si>
  <si>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</si>
  <si>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</si>
  <si>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</si>
  <si>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</si>
  <si>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</si>
  <si>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</si>
  <si>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</si>
  <si>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</si>
  <si>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</si>
  <si>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</si>
  <si>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</si>
  <si>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</si>
  <si>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</si>
  <si>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</si>
  <si>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</si>
  <si>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</si>
  <si>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</si>
  <si>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</si>
  <si>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</si>
  <si>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</si>
  <si>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</si>
  <si>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</si>
  <si>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</si>
  <si>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</si>
  <si>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</si>
  <si>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</si>
  <si>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</si>
  <si>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</si>
  <si>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</si>
  <si>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</si>
  <si>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</si>
  <si>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</si>
  <si>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</si>
  <si>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</si>
  <si>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</si>
  <si>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</si>
  <si>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</si>
  <si>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</si>
  <si>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</si>
  <si>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</si>
  <si>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</si>
  <si>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</si>
  <si>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</si>
  <si>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</si>
  <si>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</si>
  <si>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</si>
  <si>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</si>
  <si>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</si>
  <si>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</si>
  <si>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</si>
  <si>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</si>
  <si>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</si>
  <si>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</si>
  <si>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</si>
  <si>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</si>
  <si>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</si>
  <si>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</si>
  <si>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</si>
  <si>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</si>
  <si>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</si>
  <si>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</si>
  <si>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</si>
  <si>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</si>
  <si>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</si>
  <si>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</si>
  <si>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</si>
  <si>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</si>
  <si>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</si>
  <si>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</si>
  <si>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</si>
  <si>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</si>
  <si>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</si>
  <si>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</si>
  <si>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</si>
  <si>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</si>
  <si>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</si>
  <si>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</si>
  <si>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</si>
  <si>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</si>
  <si>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</si>
  <si>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</si>
  <si>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</si>
  <si>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</si>
  <si>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</si>
  <si>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</si>
  <si>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</si>
  <si>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</si>
  <si>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</si>
  <si>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</si>
  <si>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</si>
  <si>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</si>
  <si>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</si>
  <si>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</si>
  <si>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</si>
  <si>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</si>
  <si>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</si>
  <si>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</si>
  <si>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</si>
  <si>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</si>
  <si>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</si>
  <si>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</si>
  <si>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</si>
  <si>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</si>
  <si>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</si>
  <si>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</si>
  <si>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</si>
  <si>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</si>
  <si>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</si>
  <si>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</si>
  <si>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</si>
  <si>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</si>
  <si>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</si>
  <si>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</si>
  <si>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</si>
  <si>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</si>
  <si>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</si>
  <si>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</si>
  <si>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</si>
  <si>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</si>
  <si>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</si>
  <si>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</si>
  <si>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</si>
  <si>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</si>
  <si>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</si>
  <si>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</si>
  <si>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</si>
  <si>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</si>
  <si>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</si>
  <si>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</si>
  <si>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</si>
  <si>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</si>
  <si>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</si>
  <si>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</si>
  <si>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</si>
  <si>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</si>
  <si>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</si>
  <si>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</si>
  <si>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</si>
  <si>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</si>
  <si>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</si>
  <si>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</si>
  <si>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</si>
  <si>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</si>
  <si>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</si>
  <si>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</si>
  <si>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</si>
  <si>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</si>
  <si>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</si>
  <si>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</si>
  <si>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</si>
  <si>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</si>
  <si>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</si>
  <si>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</si>
  <si>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</si>
  <si>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</si>
  <si>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</si>
  <si>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</si>
  <si>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</si>
  <si>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</si>
  <si>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</si>
  <si>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</si>
  <si>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</si>
  <si>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</si>
  <si>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</si>
  <si>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</si>
  <si>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</si>
  <si>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</si>
  <si>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</si>
  <si>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</si>
  <si>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</si>
  <si>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</si>
  <si>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</si>
  <si>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</si>
  <si>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</si>
  <si>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</si>
  <si>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</si>
  <si>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</si>
  <si>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</si>
  <si>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</si>
  <si>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</si>
  <si>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</si>
  <si>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</si>
  <si>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</si>
  <si>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</si>
  <si>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</si>
  <si>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</si>
  <si>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</si>
  <si>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</si>
  <si>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</si>
  <si>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</si>
  <si>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</si>
  <si>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</si>
  <si>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</si>
  <si>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</si>
  <si>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</si>
  <si>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</si>
  <si>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</si>
  <si>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</si>
  <si>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</si>
  <si>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</si>
  <si>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</si>
  <si>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</si>
  <si>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</si>
  <si>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</si>
  <si>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</si>
  <si>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</si>
  <si>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</si>
  <si>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</si>
  <si>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</si>
  <si>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</si>
  <si>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</si>
  <si>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</si>
  <si>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</si>
  <si>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</si>
  <si>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</si>
  <si>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</si>
  <si>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</si>
  <si>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</si>
  <si>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</si>
  <si>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</si>
  <si>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</si>
  <si>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</si>
  <si>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</si>
  <si>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</si>
  <si>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</si>
  <si>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</si>
  <si>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</si>
  <si>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</si>
  <si>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</si>
  <si>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</si>
  <si>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</si>
  <si>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</si>
  <si>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</si>
  <si>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</si>
  <si>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</si>
  <si>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</si>
  <si>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</si>
  <si>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</si>
  <si>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</si>
  <si>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</si>
  <si>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</si>
  <si>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</si>
  <si>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</si>
  <si>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</si>
  <si>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</si>
  <si>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</si>
  <si>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</si>
  <si>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</si>
  <si>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</si>
  <si>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</si>
  <si>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</si>
  <si>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</si>
  <si>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</si>
  <si>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</si>
  <si>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</si>
  <si>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</si>
  <si>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</si>
  <si>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</si>
  <si>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</si>
  <si>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</si>
  <si>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</si>
  <si>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</si>
  <si>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</si>
  <si>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</si>
  <si>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</si>
  <si>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</si>
  <si>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</si>
  <si>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</si>
  <si>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</si>
  <si>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</si>
  <si>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</si>
  <si>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</si>
  <si>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</si>
  <si>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</si>
  <si>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</si>
  <si>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</si>
  <si>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</si>
  <si>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</si>
  <si>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</si>
  <si>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</si>
  <si>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</si>
  <si>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</si>
  <si>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</si>
  <si>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</si>
  <si>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</si>
  <si>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</si>
  <si>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</si>
  <si>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</si>
  <si>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</si>
  <si>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</si>
  <si>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</si>
  <si>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</si>
  <si>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</si>
  <si>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</si>
  <si>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</si>
  <si>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</si>
  <si>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</si>
  <si>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</si>
  <si>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</si>
  <si>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</si>
  <si>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</si>
  <si>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</si>
  <si>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</si>
  <si>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</si>
  <si>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</si>
  <si>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</si>
  <si>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</si>
  <si>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</si>
  <si>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</si>
  <si>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</si>
  <si>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</si>
  <si>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</si>
  <si>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</si>
  <si>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</si>
  <si>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</si>
  <si>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</si>
  <si>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</si>
  <si>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</si>
  <si>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</si>
  <si>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</si>
  <si>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</si>
  <si>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</si>
  <si>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</si>
  <si>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</si>
  <si>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</si>
  <si>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</si>
  <si>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</si>
  <si>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</si>
  <si>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</si>
  <si>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</si>
  <si>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</si>
  <si>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</si>
  <si>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</si>
  <si>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</si>
  <si>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</si>
  <si>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</si>
  <si>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</si>
  <si>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</si>
  <si>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</si>
  <si>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</si>
  <si>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</si>
  <si>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</si>
  <si>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</si>
  <si>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</si>
  <si>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</si>
  <si>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</si>
  <si>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</si>
  <si>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</si>
  <si>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</si>
  <si>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</si>
  <si>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</si>
  <si>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</si>
  <si>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</si>
  <si>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</si>
  <si>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</si>
  <si>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</si>
  <si>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</si>
  <si>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</si>
  <si>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</si>
  <si>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</si>
  <si>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</si>
  <si>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</si>
  <si>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</si>
  <si>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</si>
  <si>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</si>
  <si>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</si>
  <si>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</si>
  <si>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</si>
  <si>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</si>
  <si>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</si>
  <si>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</si>
  <si>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</si>
  <si>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</si>
  <si>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</si>
  <si>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</si>
  <si>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</si>
  <si>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</si>
  <si>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</si>
  <si>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</si>
  <si>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</si>
  <si>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</si>
  <si>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</si>
  <si>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</si>
  <si>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</si>
  <si>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</si>
  <si>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</si>
  <si>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</si>
  <si>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</si>
  <si>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</si>
  <si>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</si>
  <si>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</si>
  <si>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</si>
  <si>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</si>
  <si>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</si>
  <si>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</si>
  <si>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</si>
  <si>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</si>
  <si>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</si>
  <si>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</si>
  <si>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</si>
  <si>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</si>
  <si>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</si>
  <si>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</si>
  <si>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</si>
  <si>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</si>
  <si>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</si>
  <si>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</si>
  <si>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</si>
  <si>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</si>
  <si>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</si>
  <si>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</si>
  <si>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</si>
  <si>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</si>
  <si>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</si>
  <si>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</si>
  <si>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</si>
  <si>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</si>
  <si>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</si>
  <si>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</si>
  <si>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</si>
  <si>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</si>
  <si>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</si>
  <si>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</si>
  <si>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</si>
  <si>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</si>
  <si>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</si>
  <si>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</si>
  <si>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</si>
  <si>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</si>
  <si>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</si>
  <si>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</si>
  <si>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</si>
  <si>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</si>
  <si>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</si>
  <si>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</si>
  <si>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</si>
  <si>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</si>
  <si>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</si>
  <si>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</si>
  <si>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</si>
  <si>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</si>
  <si>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</si>
  <si>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</si>
  <si>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</si>
  <si>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</si>
  <si>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</si>
  <si>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</si>
  <si>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</si>
  <si>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</si>
  <si>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</si>
  <si>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</si>
  <si>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</si>
  <si>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</si>
  <si>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</si>
  <si>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</si>
  <si>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</si>
  <si>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</si>
  <si>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</si>
  <si>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</si>
  <si>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</si>
  <si>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</si>
  <si>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</si>
  <si>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</si>
  <si>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</si>
  <si>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</si>
  <si>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</si>
  <si>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</si>
  <si>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</si>
  <si>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</si>
  <si>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</si>
  <si>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</si>
  <si>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</si>
  <si>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</si>
  <si>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</si>
  <si>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</si>
  <si>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</si>
  <si>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</si>
  <si>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</si>
  <si>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</si>
  <si>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</si>
  <si>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</si>
  <si>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</si>
  <si>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</si>
  <si>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</si>
  <si>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</si>
  <si>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</si>
  <si>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</si>
  <si>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</si>
  <si>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</si>
  <si>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</si>
  <si>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</si>
  <si>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</si>
  <si>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</si>
  <si>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</si>
  <si>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</si>
  <si>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</si>
  <si>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</si>
  <si>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</si>
  <si>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</si>
  <si>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</si>
  <si>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</si>
  <si>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</si>
  <si>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</si>
  <si>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</si>
  <si>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</si>
  <si>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</si>
  <si>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</si>
  <si>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</si>
  <si>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</si>
  <si>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</si>
  <si>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</si>
  <si>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</si>
  <si>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</si>
  <si>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</si>
  <si>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</si>
  <si>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</si>
  <si>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</si>
  <si>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</si>
  <si>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</si>
  <si>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</si>
  <si>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</si>
  <si>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</si>
  <si>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</si>
  <si>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</si>
  <si>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</si>
  <si>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</si>
  <si>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</si>
  <si>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</si>
  <si>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</si>
  <si>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</si>
  <si>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</si>
  <si>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</si>
  <si>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</si>
  <si>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</si>
  <si>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</si>
  <si>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</si>
  <si>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</si>
  <si>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</si>
  <si>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</si>
  <si>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</si>
  <si>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</si>
  <si>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</si>
  <si>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</si>
  <si>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</si>
  <si>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</si>
  <si>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</si>
  <si>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</si>
  <si>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</si>
  <si>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</si>
  <si>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</si>
  <si>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</si>
  <si>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</si>
  <si>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</si>
  <si>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</si>
  <si>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</si>
  <si>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</si>
  <si>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</si>
  <si>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</si>
  <si>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</si>
  <si>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</si>
  <si>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</si>
  <si>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</si>
  <si>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</si>
  <si>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</si>
  <si>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</si>
  <si>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</si>
  <si>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</si>
  <si>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</si>
  <si>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</si>
  <si>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</si>
  <si>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</si>
  <si>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</si>
  <si>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</si>
  <si>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</si>
  <si>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</si>
  <si>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</si>
  <si>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</si>
  <si>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</si>
  <si>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</si>
  <si>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</si>
  <si>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</si>
  <si>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</si>
  <si>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</si>
  <si>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</si>
  <si>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</si>
  <si>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</si>
  <si>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</si>
  <si>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</si>
  <si>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</si>
  <si>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</si>
  <si>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</si>
  <si>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</si>
  <si>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</si>
  <si>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</si>
  <si>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</si>
  <si>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</si>
  <si>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</si>
  <si>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</si>
  <si>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</si>
  <si>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</si>
  <si>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</si>
  <si>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</si>
  <si>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</si>
  <si>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</si>
  <si>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</si>
  <si>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</si>
  <si>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</si>
  <si>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</si>
  <si>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</si>
  <si>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</si>
  <si>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</si>
  <si>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</si>
  <si>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</si>
  <si>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</si>
  <si>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</si>
  <si>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</si>
  <si>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</si>
  <si>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</si>
  <si>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</si>
  <si>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</si>
  <si>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</si>
  <si>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</si>
  <si>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</si>
  <si>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</si>
  <si>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</si>
  <si>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</si>
  <si>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</si>
  <si>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</si>
  <si>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</si>
  <si>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</si>
  <si>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</si>
  <si>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</si>
  <si>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</si>
  <si>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</si>
  <si>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</si>
  <si>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</si>
  <si>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</si>
  <si>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</si>
  <si>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</si>
  <si>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</si>
  <si>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</si>
  <si>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</si>
  <si>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</si>
  <si>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</si>
  <si>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</si>
  <si>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</si>
  <si>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</si>
  <si>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</si>
  <si>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</si>
  <si>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</si>
  <si>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</si>
  <si>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</si>
  <si>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</si>
  <si>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</si>
  <si>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</si>
  <si>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</si>
  <si>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</si>
  <si>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</si>
  <si>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</si>
  <si>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</si>
  <si>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</si>
  <si>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</si>
  <si>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</si>
  <si>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</si>
  <si>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</si>
  <si>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</si>
  <si>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</si>
  <si>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</si>
  <si>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</si>
  <si>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</si>
  <si>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</si>
  <si>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</si>
  <si>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</si>
  <si>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</si>
  <si>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</si>
  <si>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</si>
  <si>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</si>
  <si>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</si>
  <si>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</si>
  <si>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</si>
  <si>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</si>
  <si>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</si>
  <si>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</si>
  <si>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</si>
  <si>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</si>
  <si>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</si>
  <si>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</si>
  <si>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</si>
  <si>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</si>
  <si>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</si>
  <si>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</si>
  <si>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</si>
  <si>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</si>
  <si>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</si>
  <si>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</si>
  <si>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</si>
  <si>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</si>
  <si>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</si>
  <si>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</si>
  <si>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</si>
  <si>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</si>
  <si>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</si>
  <si>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</si>
  <si>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</si>
  <si>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</si>
  <si>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</si>
  <si>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</si>
  <si>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</si>
  <si>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</si>
  <si>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</si>
  <si>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</si>
  <si>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</si>
  <si>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</si>
  <si>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</si>
  <si>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</si>
  <si>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</si>
  <si>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</si>
  <si>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</si>
  <si>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</si>
  <si>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</si>
  <si>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</si>
  <si>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</si>
  <si>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</si>
  <si>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</si>
  <si>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</si>
  <si>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</si>
  <si>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</si>
  <si>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</si>
  <si>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</si>
  <si>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</si>
  <si>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</si>
  <si>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</si>
  <si>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</si>
  <si>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</si>
  <si>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</si>
  <si>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</si>
  <si>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</si>
  <si>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</si>
  <si>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</si>
  <si>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</si>
  <si>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</si>
  <si>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</si>
  <si>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</si>
  <si>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</si>
  <si>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</si>
  <si>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</si>
  <si>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</si>
  <si>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</si>
  <si>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</si>
  <si>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</si>
  <si>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</si>
  <si>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</si>
  <si>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</si>
  <si>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</si>
  <si>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</si>
  <si>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</si>
  <si>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</si>
  <si>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</si>
  <si>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</si>
  <si>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</si>
  <si>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</si>
  <si>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</si>
  <si>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</si>
  <si>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</si>
  <si>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</si>
  <si>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</si>
  <si>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</si>
  <si>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</si>
  <si>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</si>
  <si>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</si>
  <si>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</si>
  <si>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</si>
  <si>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</si>
  <si>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</si>
  <si>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</si>
  <si>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</si>
  <si>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</si>
  <si>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</si>
  <si>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</si>
  <si>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</si>
  <si>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</si>
  <si>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</si>
  <si>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</si>
  <si>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</si>
  <si>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</si>
  <si>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</si>
  <si>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</si>
  <si>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</si>
  <si>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</si>
  <si>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</si>
  <si>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</si>
  <si>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</si>
  <si>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</si>
  <si>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</si>
  <si>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</si>
  <si>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</si>
  <si>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</si>
  <si>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</si>
  <si>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</si>
  <si>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</si>
  <si>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</si>
  <si>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</si>
  <si>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</si>
  <si>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</si>
  <si>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</si>
  <si>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</si>
  <si>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</si>
  <si>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</si>
  <si>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</si>
  <si>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</si>
  <si>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</si>
  <si>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</si>
  <si>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</si>
  <si>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</si>
  <si>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</si>
  <si>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</si>
  <si>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</si>
  <si>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</si>
  <si>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</si>
  <si>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</si>
  <si>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</si>
  <si>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</si>
  <si>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</si>
  <si>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</si>
  <si>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</si>
  <si>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</si>
  <si>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</si>
  <si>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</si>
  <si>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</si>
  <si>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</si>
  <si>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</si>
  <si>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</si>
  <si>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</si>
  <si>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</si>
  <si>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</si>
  <si>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</si>
  <si>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</si>
  <si>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</si>
  <si>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</si>
  <si>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</si>
  <si>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</si>
  <si>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</si>
  <si>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</si>
  <si>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</si>
  <si>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</si>
  <si>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</si>
  <si>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</si>
  <si>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</si>
  <si>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</si>
  <si>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</si>
  <si>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</si>
  <si>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</si>
  <si>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</si>
  <si>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</si>
  <si>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</si>
  <si>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</si>
  <si>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</si>
  <si>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</si>
  <si>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</si>
  <si>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</si>
  <si>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</si>
  <si>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</si>
  <si>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</si>
  <si>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</si>
  <si>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</si>
  <si>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</si>
  <si>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</si>
  <si>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</si>
  <si>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</si>
  <si>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</si>
  <si>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</si>
  <si>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</si>
  <si>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</si>
  <si>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</si>
  <si>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</si>
  <si>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</si>
  <si>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</si>
  <si>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</si>
  <si>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</si>
  <si>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</si>
  <si>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</si>
  <si>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</si>
  <si>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</si>
  <si>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</si>
  <si>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</si>
  <si>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</si>
  <si>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</si>
  <si>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</si>
  <si>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</si>
  <si>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</si>
  <si>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</si>
  <si>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</si>
  <si>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</si>
  <si>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</si>
  <si>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</si>
  <si>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</si>
  <si>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</si>
  <si>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</si>
  <si>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</si>
  <si>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</si>
  <si>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</si>
  <si>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</si>
  <si>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</si>
  <si>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</si>
  <si>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</si>
  <si>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</si>
  <si>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</si>
  <si>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</si>
  <si>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</si>
  <si>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</si>
  <si>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</si>
  <si>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</si>
  <si>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</si>
  <si>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</si>
  <si>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</si>
  <si>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</si>
  <si>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</si>
  <si>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</si>
  <si>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</si>
  <si>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</si>
  <si>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</si>
  <si>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</si>
  <si>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</si>
  <si>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</si>
  <si>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</si>
  <si>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</si>
  <si>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</si>
  <si>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</si>
  <si>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</si>
  <si>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</si>
  <si>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</si>
  <si>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</si>
  <si>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</si>
  <si>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</si>
  <si>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</si>
  <si>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</si>
  <si>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</si>
  <si>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</si>
  <si>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</si>
  <si>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</si>
  <si>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</si>
  <si>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</si>
  <si>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</si>
  <si>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</si>
  <si>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</si>
  <si>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</si>
  <si>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</si>
  <si>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</si>
  <si>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</si>
  <si>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</si>
  <si>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</si>
  <si>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</si>
  <si>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</si>
  <si>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</si>
  <si>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</si>
  <si>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</si>
  <si>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</si>
  <si>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</si>
  <si>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</si>
  <si>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</si>
  <si>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</si>
  <si>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</si>
  <si>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</si>
  <si>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</si>
  <si>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</si>
  <si>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</si>
  <si>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</si>
  <si>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</si>
  <si>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</si>
  <si>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</si>
  <si>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</si>
  <si>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</si>
  <si>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</si>
  <si>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</si>
  <si>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</si>
  <si>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</si>
  <si>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</si>
  <si>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</si>
  <si>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</si>
  <si>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</si>
  <si>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</si>
  <si>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</si>
  <si>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</si>
  <si>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</si>
  <si>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</si>
  <si>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</si>
  <si>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</si>
  <si>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</si>
  <si>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</si>
  <si>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</si>
  <si>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</si>
  <si>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</si>
  <si>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</si>
  <si>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</si>
  <si>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</si>
  <si>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</si>
  <si>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</si>
  <si>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</si>
  <si>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</si>
  <si>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</si>
  <si>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</si>
  <si>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</si>
  <si>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</si>
  <si>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</si>
  <si>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</si>
  <si>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</si>
  <si>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</si>
  <si>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</si>
  <si>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</si>
  <si>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</si>
  <si>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</si>
  <si>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</si>
  <si>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</si>
  <si>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</si>
  <si>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</si>
  <si>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</si>
  <si>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</si>
  <si>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</si>
  <si>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</si>
  <si>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</si>
  <si>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</si>
  <si>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</si>
  <si>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</si>
  <si>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</si>
  <si>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</si>
  <si>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</si>
  <si>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</si>
  <si>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</si>
  <si>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</si>
  <si>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</si>
  <si>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</si>
  <si>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</si>
  <si>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</si>
  <si>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</si>
  <si>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</si>
  <si>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</si>
  <si>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</si>
  <si>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</si>
  <si>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</si>
  <si>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</si>
  <si>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</si>
  <si>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</si>
  <si>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</si>
  <si>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</si>
  <si>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</si>
  <si>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</si>
  <si>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</si>
  <si>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</si>
  <si>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</si>
  <si>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</si>
  <si>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</si>
  <si>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</si>
  <si>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</si>
  <si>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</si>
  <si>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</si>
  <si>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</si>
  <si>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</si>
  <si>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</si>
  <si>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</si>
  <si>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</si>
  <si>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</si>
  <si>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</si>
  <si>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</si>
  <si>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</si>
  <si>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</si>
  <si>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</si>
  <si>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</si>
  <si>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</si>
  <si>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</si>
  <si>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</si>
  <si>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</si>
  <si>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</si>
  <si>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</si>
  <si>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</si>
  <si>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</si>
  <si>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</si>
  <si>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</si>
  <si>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</si>
  <si>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</si>
  <si>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</si>
  <si>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</si>
  <si>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</si>
  <si>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</si>
  <si>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</si>
  <si>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</si>
  <si>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</si>
  <si>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</si>
  <si>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</si>
  <si>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</si>
  <si>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</si>
  <si>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</si>
  <si>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</si>
  <si>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</si>
  <si>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</si>
  <si>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</si>
  <si>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</si>
  <si>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</si>
  <si>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</si>
  <si>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</si>
  <si>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</si>
  <si>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</si>
  <si>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</si>
  <si>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</si>
  <si>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</si>
  <si>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</si>
  <si>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</si>
  <si>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</si>
  <si>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</si>
  <si>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</si>
  <si>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</si>
  <si>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</si>
  <si>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</si>
  <si>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</si>
  <si>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</si>
  <si>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</si>
  <si>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</si>
  <si>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</si>
  <si>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</si>
  <si>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</si>
  <si>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</si>
  <si>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</si>
  <si>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</si>
  <si>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</si>
  <si>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</si>
  <si>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</si>
  <si>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</si>
  <si>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</si>
  <si>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</si>
  <si>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</si>
  <si>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</si>
  <si>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</si>
  <si>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</si>
  <si>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</si>
  <si>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</si>
  <si>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</si>
  <si>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</si>
  <si>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</si>
  <si>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</si>
  <si>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</si>
  <si>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</si>
  <si>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</si>
  <si>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</si>
  <si>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</si>
  <si>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</si>
  <si>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</si>
  <si>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</si>
  <si>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</si>
  <si>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</si>
  <si>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</si>
  <si>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</si>
  <si>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</si>
  <si>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</si>
  <si>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</si>
  <si>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</si>
  <si>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</si>
  <si>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</si>
  <si>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</si>
  <si>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</si>
  <si>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</si>
  <si>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</si>
  <si>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</si>
  <si>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</si>
  <si>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</si>
  <si>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</si>
  <si>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</si>
  <si>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</si>
  <si>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</si>
  <si>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</si>
  <si>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</si>
  <si>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</si>
  <si>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</si>
  <si>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</si>
  <si>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</si>
  <si>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</si>
  <si>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</si>
  <si>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</si>
  <si>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</si>
  <si>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</si>
  <si>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</si>
  <si>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</si>
  <si>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</si>
  <si>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</si>
  <si>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</si>
  <si>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</si>
  <si>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</si>
  <si>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</si>
  <si>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</si>
  <si>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</si>
  <si>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</si>
  <si>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</si>
  <si>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</si>
  <si>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</si>
  <si>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</si>
  <si>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</si>
  <si>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</si>
  <si>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</si>
  <si>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</si>
  <si>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</si>
  <si>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</si>
  <si>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</si>
  <si>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</si>
  <si>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</si>
  <si>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</si>
  <si>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</si>
  <si>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</si>
  <si>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</si>
  <si>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</si>
  <si>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</si>
  <si>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</si>
  <si>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</si>
  <si>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</si>
  <si>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</si>
  <si>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</si>
  <si>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</si>
  <si>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</si>
  <si>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</si>
  <si>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</si>
  <si>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</si>
  <si>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</si>
  <si>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</si>
  <si>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</si>
  <si>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</si>
  <si>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</si>
  <si>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</si>
  <si>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</si>
  <si>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</si>
  <si>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</si>
  <si>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</si>
  <si>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</si>
  <si>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</si>
  <si>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</si>
  <si>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</si>
  <si>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</si>
  <si>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</si>
  <si>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</si>
  <si>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</si>
  <si>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</si>
  <si>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</si>
  <si>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</si>
  <si>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</si>
  <si>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</si>
  <si>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</si>
  <si>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</si>
  <si>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</si>
  <si>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</si>
  <si>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</si>
  <si>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</si>
  <si>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</si>
  <si>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</si>
  <si>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</si>
  <si>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</si>
  <si>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</si>
  <si>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</si>
  <si>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</si>
  <si>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</si>
  <si>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</si>
  <si>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</si>
  <si>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</si>
  <si>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</si>
  <si>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</si>
  <si>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</si>
  <si>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</si>
  <si>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</si>
  <si>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</si>
  <si>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</si>
  <si>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</si>
  <si>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</si>
  <si>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</si>
  <si>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</si>
  <si>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</si>
  <si>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</si>
  <si>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</si>
  <si>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</si>
  <si>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</si>
  <si>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</si>
  <si>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</si>
  <si>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</si>
  <si>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</si>
  <si>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</si>
  <si>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</si>
  <si>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</si>
  <si>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</si>
  <si>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</si>
  <si>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</si>
  <si>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</si>
  <si>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</si>
  <si>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</si>
  <si>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</si>
  <si>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</si>
  <si>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</si>
  <si>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</si>
  <si>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</si>
  <si>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</si>
  <si>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</si>
  <si>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</si>
  <si>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</si>
  <si>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</si>
  <si>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</si>
  <si>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</si>
  <si>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</si>
  <si>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</si>
  <si>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</si>
  <si>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</si>
  <si>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</si>
  <si>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</si>
  <si>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</si>
  <si>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</si>
  <si>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</si>
  <si>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</si>
  <si>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</si>
  <si>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</si>
  <si>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</si>
  <si>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</si>
  <si>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</si>
  <si>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</si>
  <si>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</si>
  <si>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</si>
  <si>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</si>
  <si>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</si>
  <si>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</si>
  <si>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</si>
  <si>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</si>
  <si>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</si>
  <si>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</si>
  <si>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</si>
  <si>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</si>
  <si>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</si>
  <si>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</si>
  <si>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</si>
  <si>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</si>
  <si>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</si>
  <si>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</si>
  <si>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</si>
  <si>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</si>
  <si>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</si>
  <si>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</si>
  <si>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</si>
  <si>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</si>
  <si>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</si>
  <si>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</si>
  <si>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</si>
  <si>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</si>
  <si>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</si>
  <si>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</si>
  <si>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</si>
  <si>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</si>
  <si>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</si>
  <si>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</si>
  <si>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</si>
  <si>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</si>
  <si>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</si>
  <si>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</si>
  <si>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</si>
  <si>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</si>
  <si>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</si>
  <si>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</si>
  <si>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</si>
  <si>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</si>
  <si>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</si>
  <si>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</si>
  <si>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</si>
  <si>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</si>
  <si>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</si>
  <si>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</si>
  <si>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</si>
  <si>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</si>
  <si>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</si>
  <si>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</si>
  <si>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</si>
  <si>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</si>
  <si>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</si>
  <si>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</si>
  <si>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</si>
  <si>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</si>
  <si>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</si>
  <si>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</si>
  <si>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</si>
  <si>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</si>
  <si>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</si>
  <si>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</si>
  <si>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</si>
  <si>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</si>
  <si>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</si>
  <si>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</si>
  <si>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</si>
  <si>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</si>
  <si>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</si>
  <si>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</si>
  <si>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</si>
  <si>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</si>
  <si>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</si>
  <si>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</si>
  <si>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</si>
  <si>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</si>
  <si>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</si>
  <si>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</si>
  <si>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</si>
  <si>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</si>
  <si>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</si>
  <si>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</si>
  <si>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</si>
  <si>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</si>
  <si>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</si>
  <si>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</si>
  <si>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</si>
  <si>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</si>
  <si>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</si>
  <si>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</si>
  <si>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</si>
  <si>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</si>
  <si>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</si>
  <si>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</si>
  <si>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</si>
  <si>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</si>
  <si>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</si>
  <si>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</si>
  <si>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</si>
  <si>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</si>
  <si>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</si>
  <si>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</si>
  <si>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</si>
  <si>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</si>
  <si>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</si>
  <si>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</si>
  <si>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</si>
  <si>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</si>
  <si>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</si>
  <si>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</si>
  <si>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</si>
  <si>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</si>
  <si>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</si>
  <si>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</si>
  <si>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</si>
  <si>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</si>
  <si>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</si>
  <si>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</si>
  <si>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</si>
  <si>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</si>
  <si>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</si>
  <si>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</si>
  <si>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</si>
  <si>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</si>
  <si>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</si>
  <si>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</si>
  <si>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</si>
  <si>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</si>
  <si>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</si>
  <si>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</si>
  <si>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</si>
  <si>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</si>
  <si>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</si>
  <si>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</si>
  <si>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</si>
  <si>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</si>
  <si>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</si>
  <si>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</si>
  <si>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</si>
  <si>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</si>
  <si>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</si>
  <si>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</si>
  <si>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</si>
  <si>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</si>
  <si>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</si>
  <si>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</si>
  <si>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</si>
  <si>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</si>
  <si>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</si>
  <si>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</si>
  <si>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</si>
  <si>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</si>
  <si>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</si>
  <si>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</si>
  <si>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</si>
  <si>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</si>
  <si>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</si>
  <si>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</si>
  <si>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</si>
  <si>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</si>
  <si>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</si>
  <si>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</si>
  <si>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</si>
  <si>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</si>
  <si>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</si>
  <si>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</si>
  <si>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</si>
  <si>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</si>
  <si>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</si>
  <si>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</si>
  <si>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</si>
  <si>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</si>
  <si>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</si>
  <si>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</si>
  <si>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</si>
  <si>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</si>
  <si>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</si>
  <si>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</si>
  <si>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</si>
  <si>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</si>
  <si>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</si>
  <si>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</si>
  <si>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</si>
  <si>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</si>
  <si>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</si>
  <si>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</si>
  <si>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</si>
  <si>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</si>
  <si>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</si>
  <si>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</si>
  <si>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</si>
  <si>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</si>
  <si>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</si>
  <si>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</si>
  <si>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</si>
  <si>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</si>
  <si>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</si>
  <si>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</si>
  <si>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</si>
  <si>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</si>
  <si>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</si>
  <si>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</si>
  <si>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</si>
  <si>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</si>
  <si>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</si>
  <si>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</si>
  <si>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</si>
  <si>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</si>
  <si>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</si>
  <si>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</si>
  <si>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</si>
  <si>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</si>
  <si>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</si>
  <si>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</si>
  <si>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</si>
  <si>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</si>
  <si>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</si>
  <si>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</si>
  <si>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</si>
  <si>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</si>
  <si>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</si>
  <si>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</si>
  <si>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</si>
  <si>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</si>
  <si>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</si>
  <si>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</si>
  <si>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</si>
  <si>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</si>
  <si>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</si>
  <si>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</si>
  <si>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</si>
  <si>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</si>
  <si>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</si>
  <si>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</si>
  <si>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</si>
  <si>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</si>
  <si>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</si>
  <si>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</si>
  <si>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</si>
  <si>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</si>
  <si>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</si>
  <si>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</si>
  <si>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</si>
  <si>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</si>
  <si>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</si>
  <si>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</si>
  <si>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</si>
  <si>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</si>
  <si>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</si>
  <si>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</si>
  <si>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</si>
  <si>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</si>
  <si>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</si>
  <si>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</si>
  <si>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</si>
  <si>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</si>
  <si>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</si>
  <si>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</si>
  <si>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</si>
  <si>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</si>
  <si>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</si>
  <si>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</si>
  <si>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</si>
  <si>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</si>
  <si>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</si>
  <si>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</si>
  <si>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</si>
  <si>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</si>
  <si>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</si>
  <si>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</si>
  <si>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</si>
  <si>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</si>
  <si>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</si>
  <si>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</si>
  <si>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</si>
  <si>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</si>
  <si>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</si>
  <si>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</si>
  <si>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</si>
  <si>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</si>
  <si>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</si>
  <si>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</si>
  <si>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</si>
  <si>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</si>
  <si>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</si>
  <si>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</si>
  <si>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</si>
  <si>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</si>
  <si>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</si>
  <si>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</si>
  <si>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</si>
  <si>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</si>
  <si>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</si>
  <si>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</si>
  <si>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</si>
  <si>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</si>
  <si>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</si>
  <si>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</si>
  <si>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</si>
  <si>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</si>
  <si>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</si>
  <si>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</si>
  <si>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</si>
  <si>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</si>
  <si>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</si>
  <si>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</si>
  <si>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</si>
  <si>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</si>
  <si>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</si>
  <si>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</si>
  <si>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</si>
  <si>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</si>
  <si>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</si>
  <si>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</si>
  <si>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</si>
  <si>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</si>
  <si>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</si>
  <si>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</si>
  <si>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</si>
  <si>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</si>
  <si>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</si>
  <si>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</si>
  <si>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</si>
  <si>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</si>
  <si>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</si>
  <si>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</si>
  <si>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</si>
  <si>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</si>
  <si>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</si>
  <si>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</si>
  <si>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</si>
  <si>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</si>
  <si>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</si>
  <si>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</si>
  <si>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</si>
  <si>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</si>
  <si>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</si>
  <si>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</si>
  <si>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</si>
  <si>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</si>
  <si>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</si>
  <si>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</si>
  <si>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</si>
  <si>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</si>
  <si>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</si>
  <si>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</si>
  <si>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</si>
  <si>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</si>
  <si>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</si>
  <si>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</si>
  <si>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</si>
  <si>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</si>
  <si>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</si>
  <si>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</si>
  <si>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</si>
  <si>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</si>
  <si>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</si>
  <si>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</si>
  <si>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</si>
  <si>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</si>
  <si>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</si>
  <si>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</si>
  <si>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</si>
  <si>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</si>
  <si>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</si>
  <si>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</si>
  <si>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</si>
  <si>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</si>
  <si>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</si>
  <si>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</si>
  <si>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</si>
  <si>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</si>
  <si>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</si>
  <si>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</si>
  <si>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</si>
  <si>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</si>
  <si>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</si>
  <si>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</si>
  <si>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</si>
  <si>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</si>
  <si>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</si>
  <si>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</si>
  <si>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</si>
  <si>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</si>
  <si>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</si>
  <si>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</si>
  <si>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</si>
  <si>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</si>
  <si>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</si>
  <si>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</si>
  <si>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</si>
  <si>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</si>
  <si>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</si>
  <si>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</si>
  <si>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</si>
  <si>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</si>
  <si>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</si>
  <si>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</si>
  <si>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</si>
  <si>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</si>
  <si>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</si>
  <si>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</si>
  <si>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</si>
  <si>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</si>
  <si>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</si>
  <si>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</si>
  <si>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</si>
  <si>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</si>
  <si>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</si>
  <si>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</si>
  <si>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</si>
  <si>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</si>
  <si>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</si>
  <si>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</si>
  <si>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</si>
  <si>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</si>
  <si>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</si>
  <si>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</si>
  <si>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</si>
  <si>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</si>
  <si>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</si>
  <si>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</si>
  <si>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</si>
  <si>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</si>
  <si>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</si>
  <si>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</si>
  <si>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</si>
  <si>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</si>
  <si>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</si>
  <si>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</si>
  <si>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</si>
  <si>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</si>
  <si>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</si>
  <si>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</si>
  <si>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</si>
  <si>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</si>
  <si>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</si>
  <si>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</si>
  <si>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</si>
  <si>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</si>
  <si>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</si>
  <si>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</si>
  <si>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</si>
  <si>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</si>
  <si>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</si>
  <si>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</si>
  <si>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</si>
  <si>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</si>
  <si>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</si>
  <si>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</si>
  <si>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</si>
  <si>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</si>
  <si>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</si>
  <si>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</si>
  <si>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</si>
  <si>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</si>
  <si>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</si>
  <si>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</si>
  <si>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</si>
  <si>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</si>
  <si>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</si>
  <si>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</si>
  <si>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</si>
  <si>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</si>
  <si>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</si>
  <si>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</si>
  <si>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</si>
  <si>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</si>
  <si>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</si>
  <si>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</si>
  <si>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</si>
  <si>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</si>
  <si>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</si>
  <si>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</si>
  <si>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</si>
  <si>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</si>
  <si>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</si>
  <si>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</si>
  <si>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</si>
  <si>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</si>
  <si>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</si>
  <si>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</si>
  <si>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</si>
  <si>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</si>
  <si>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</si>
  <si>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</si>
  <si>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</si>
  <si>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</si>
  <si>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</si>
  <si>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</si>
  <si>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</si>
  <si>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</si>
  <si>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</si>
  <si>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</si>
  <si>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</si>
  <si>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</si>
  <si>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</si>
  <si>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</si>
  <si>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</si>
  <si>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</si>
  <si>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</si>
  <si>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</si>
  <si>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</si>
  <si>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</si>
  <si>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</si>
  <si>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</si>
  <si>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</si>
  <si>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</si>
  <si>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</si>
  <si>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</si>
  <si>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</si>
  <si>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</si>
  <si>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</si>
  <si>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</si>
  <si>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</si>
  <si>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</si>
  <si>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</si>
  <si>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</si>
  <si>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</si>
  <si>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</si>
  <si>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</si>
  <si>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</si>
  <si>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</si>
  <si>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</si>
  <si>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</si>
  <si>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</si>
  <si>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</si>
  <si>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</si>
  <si>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</si>
  <si>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</si>
  <si>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</si>
  <si>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</si>
  <si>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</si>
  <si>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</si>
  <si>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</si>
  <si>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</si>
  <si>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</si>
  <si>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</si>
  <si>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</si>
  <si>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</si>
  <si>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</si>
  <si>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</si>
  <si>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</si>
  <si>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</si>
  <si>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</si>
  <si>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</si>
  <si>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</si>
  <si>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</si>
  <si>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</si>
  <si>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</si>
  <si>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</si>
  <si>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</si>
  <si>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</si>
  <si>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</si>
  <si>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</si>
  <si>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</si>
  <si>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</si>
  <si>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</si>
  <si>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</si>
  <si>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</si>
  <si>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</si>
  <si>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</si>
  <si>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</si>
  <si>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</si>
  <si>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</si>
  <si>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</si>
  <si>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</si>
  <si>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</si>
  <si>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</si>
  <si>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</si>
  <si>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</si>
  <si>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</si>
  <si>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</si>
  <si>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</si>
  <si>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</si>
  <si>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</si>
  <si>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</si>
  <si>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</si>
  <si>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</si>
  <si>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</si>
  <si>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</si>
  <si>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</si>
  <si>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</si>
  <si>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</si>
  <si>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</si>
  <si>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</si>
  <si>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</si>
  <si>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</si>
  <si>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</si>
  <si>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</si>
  <si>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</si>
  <si>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</si>
  <si>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</si>
  <si>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</si>
  <si>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</si>
  <si>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</si>
  <si>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</si>
  <si>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</si>
  <si>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</si>
  <si>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</si>
  <si>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</si>
  <si>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</si>
  <si>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</si>
  <si>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</si>
  <si>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</si>
  <si>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</si>
  <si>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</si>
  <si>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</si>
  <si>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</si>
  <si>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</si>
  <si>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</si>
  <si>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</si>
  <si>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</si>
  <si>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</si>
  <si>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</si>
  <si>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</si>
  <si>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</si>
  <si>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</si>
  <si>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</si>
  <si>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</si>
  <si>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</si>
  <si>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</si>
  <si>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</si>
  <si>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</si>
  <si>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</si>
  <si>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</si>
  <si>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</si>
  <si>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</si>
  <si>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</si>
  <si>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</si>
  <si>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</si>
  <si>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</si>
  <si>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</si>
  <si>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</si>
  <si>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</si>
  <si>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</si>
  <si>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</si>
  <si>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</si>
  <si>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</si>
  <si>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</si>
  <si>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</si>
  <si>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</si>
  <si>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</si>
  <si>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</si>
  <si>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</si>
  <si>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</si>
  <si>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</si>
  <si>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</si>
  <si>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</si>
  <si>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</si>
  <si>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</si>
  <si>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</si>
  <si>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</si>
  <si>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</si>
  <si>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</si>
  <si>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</si>
  <si>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</si>
  <si>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</si>
  <si>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</si>
  <si>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</si>
  <si>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</si>
  <si>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</si>
  <si>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</si>
  <si>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</si>
  <si>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</si>
  <si>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</si>
  <si>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</si>
  <si>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</si>
  <si>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</si>
  <si>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</si>
  <si>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</si>
  <si>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</si>
  <si>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</si>
  <si>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</si>
  <si>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</si>
  <si>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</si>
  <si>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</si>
  <si>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</si>
  <si>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</si>
  <si>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</si>
  <si>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</si>
  <si>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</si>
  <si>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</si>
  <si>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</si>
  <si>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</si>
  <si>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</si>
  <si>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</si>
  <si>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</si>
  <si>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</si>
  <si>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</si>
  <si>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</si>
  <si>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</si>
  <si>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</si>
  <si>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</si>
  <si>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</si>
  <si>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</si>
  <si>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</si>
  <si>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</si>
  <si>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</si>
  <si>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</si>
  <si>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</si>
  <si>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</si>
  <si>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</si>
  <si>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</si>
  <si>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</si>
  <si>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</si>
  <si>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</si>
  <si>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</si>
  <si>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</si>
  <si>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</si>
  <si>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</si>
  <si>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</si>
  <si>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</si>
  <si>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</si>
  <si>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</si>
  <si>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</si>
  <si>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</si>
  <si>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</si>
  <si>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</si>
  <si>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</si>
  <si>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</si>
  <si>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</si>
  <si>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</si>
  <si>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</si>
  <si>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</si>
  <si>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</si>
  <si>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</si>
  <si>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</si>
  <si>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</si>
  <si>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</si>
  <si>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</si>
  <si>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</si>
  <si>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</si>
  <si>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</si>
  <si>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</si>
  <si>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</si>
  <si>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</si>
  <si>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</si>
  <si>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</si>
  <si>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</si>
  <si>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</si>
  <si>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</si>
  <si>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</si>
  <si>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</si>
  <si>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</si>
  <si>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</si>
  <si>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</si>
  <si>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</si>
  <si>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</si>
  <si>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</si>
  <si>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</si>
  <si>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</si>
  <si>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</si>
  <si>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</si>
  <si>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</si>
  <si>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</si>
  <si>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</si>
  <si>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</si>
  <si>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</si>
  <si>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</si>
  <si>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</si>
  <si>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</si>
  <si>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</si>
  <si>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</si>
  <si>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</si>
  <si>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</si>
  <si>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</si>
  <si>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</si>
  <si>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</si>
  <si>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</si>
  <si>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</si>
  <si>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</si>
  <si>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</si>
  <si>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</si>
  <si>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</si>
  <si>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</si>
  <si>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</si>
  <si>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</si>
  <si>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</si>
  <si>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</si>
  <si>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</si>
  <si>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</si>
  <si>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</si>
  <si>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</si>
  <si>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</si>
  <si>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</si>
  <si>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</si>
  <si>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</si>
  <si>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</si>
  <si>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</si>
  <si>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</si>
  <si>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</si>
  <si>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</si>
  <si>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</si>
  <si>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</si>
  <si>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</si>
  <si>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</si>
  <si>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</si>
  <si>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</si>
  <si>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</si>
  <si>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</si>
  <si>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</si>
  <si>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</si>
  <si>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</si>
  <si>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</si>
  <si>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</si>
  <si>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</si>
  <si>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</si>
  <si>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</si>
  <si>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</si>
  <si>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</si>
  <si>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</si>
  <si>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</si>
  <si>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</si>
  <si>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</si>
  <si>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</si>
  <si>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</si>
  <si>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</si>
  <si>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</si>
  <si>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</si>
  <si>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</si>
  <si>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</si>
  <si>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</si>
  <si>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</si>
  <si>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</si>
  <si>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</si>
  <si>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</si>
  <si>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</si>
  <si>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</si>
  <si>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</si>
  <si>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</si>
  <si>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</si>
  <si>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</si>
  <si>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</si>
  <si>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</si>
  <si>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</si>
  <si>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</si>
  <si>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</si>
  <si>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</si>
  <si>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</si>
  <si>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</si>
  <si>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</si>
  <si>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</si>
  <si>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</si>
  <si>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</si>
  <si>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</si>
  <si>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</si>
  <si>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</si>
  <si>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</si>
  <si>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</si>
  <si>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</si>
  <si>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</si>
  <si>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</si>
  <si>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</si>
  <si>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</si>
  <si>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</si>
  <si>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</si>
  <si>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</si>
  <si>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</si>
  <si>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</si>
  <si>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</si>
  <si>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</si>
  <si>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</si>
  <si>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</si>
  <si>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</si>
  <si>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</si>
  <si>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</si>
  <si>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</si>
  <si>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</si>
  <si>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</si>
  <si>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</si>
  <si>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</si>
  <si>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</si>
  <si>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</si>
  <si>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</si>
  <si>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</si>
  <si>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</si>
  <si>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</si>
  <si>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</si>
  <si>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</si>
  <si>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</si>
  <si>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</si>
  <si>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</si>
  <si>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</si>
  <si>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</si>
  <si>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</si>
  <si>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</si>
  <si>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</si>
  <si>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</si>
  <si>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</si>
  <si>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</si>
  <si>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</si>
  <si>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</si>
  <si>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</si>
  <si>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</si>
  <si>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</si>
  <si>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</si>
  <si>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</si>
  <si>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</si>
  <si>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</si>
  <si>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</si>
  <si>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</si>
  <si>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</si>
  <si>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</si>
  <si>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</si>
  <si>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</si>
  <si>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</si>
  <si>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</si>
  <si>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</si>
  <si>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</si>
  <si>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</si>
  <si>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</si>
  <si>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</si>
  <si>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</si>
  <si>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</si>
  <si>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</si>
  <si>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</si>
  <si>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</si>
  <si>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</si>
  <si>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</si>
  <si>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</si>
  <si>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</si>
  <si>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</si>
  <si>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</si>
  <si>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</si>
  <si>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</si>
  <si>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</si>
  <si>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</si>
  <si>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</si>
  <si>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</si>
  <si>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</si>
  <si>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</si>
  <si>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</si>
  <si>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</si>
  <si>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</si>
  <si>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</si>
  <si>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</si>
  <si>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</si>
  <si>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</si>
  <si>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</si>
  <si>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</si>
  <si>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</si>
  <si>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</si>
  <si>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</si>
  <si>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</si>
  <si>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</si>
  <si>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</si>
  <si>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</si>
  <si>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</si>
  <si>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</si>
  <si>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</si>
  <si>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</si>
  <si>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</si>
  <si>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</si>
  <si>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</si>
  <si>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</si>
  <si>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</si>
  <si>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</si>
  <si>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</si>
  <si>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</si>
  <si>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</si>
  <si>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</si>
  <si>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</si>
  <si>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</si>
  <si>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</si>
  <si>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</si>
  <si>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</si>
  <si>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</si>
  <si>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</si>
  <si>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</si>
  <si>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</si>
  <si>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</si>
  <si>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</si>
  <si>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</si>
  <si>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</si>
  <si>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</si>
  <si>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</si>
  <si>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</si>
  <si>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</si>
  <si>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</si>
  <si>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</si>
  <si>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</si>
  <si>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</si>
  <si>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</si>
  <si>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</si>
  <si>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</si>
  <si>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</si>
  <si>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</si>
  <si>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</si>
  <si>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</si>
  <si>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</si>
  <si>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</si>
  <si>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</si>
  <si>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</si>
  <si>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</si>
  <si>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</si>
  <si>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</si>
  <si>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</si>
  <si>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</si>
  <si>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</si>
  <si>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</si>
  <si>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</si>
  <si>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</si>
  <si>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</si>
  <si>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</si>
  <si>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</si>
  <si>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</si>
  <si>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</si>
  <si>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</si>
  <si>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</si>
  <si>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</si>
  <si>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</si>
  <si>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</si>
  <si>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</si>
  <si>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</si>
  <si>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</si>
  <si>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</si>
  <si>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</si>
  <si>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</si>
  <si>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</si>
  <si>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</si>
  <si>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</si>
  <si>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</si>
  <si>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</si>
  <si>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</si>
  <si>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</si>
  <si>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</si>
  <si>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</si>
  <si>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</si>
  <si>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</si>
  <si>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</si>
  <si>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</si>
  <si>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</si>
  <si>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</si>
  <si>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</si>
  <si>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</si>
  <si>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</si>
  <si>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</si>
  <si>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</si>
  <si>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</si>
  <si>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</si>
  <si>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</si>
  <si>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</si>
  <si>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</si>
  <si>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</si>
  <si>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</si>
  <si>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</si>
  <si>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</si>
  <si>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</si>
  <si>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</si>
  <si>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</si>
  <si>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</si>
  <si>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</si>
  <si>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</si>
  <si>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</si>
  <si>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</si>
  <si>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</si>
  <si>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</si>
  <si>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</si>
  <si>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</si>
  <si>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</si>
  <si>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</si>
  <si>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</si>
  <si>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</si>
  <si>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</si>
  <si>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</si>
  <si>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</si>
  <si>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</si>
  <si>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</si>
  <si>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</si>
  <si>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</si>
  <si>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</si>
  <si>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</si>
  <si>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</si>
  <si>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</si>
  <si>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</si>
  <si>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</si>
  <si>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</si>
  <si>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</si>
  <si>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</si>
  <si>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</si>
  <si>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</si>
  <si>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</si>
  <si>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</si>
  <si>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</si>
  <si>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</si>
  <si>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</si>
  <si>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</si>
  <si>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</si>
  <si>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</si>
  <si>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</si>
  <si>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</si>
  <si>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</si>
  <si>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</si>
  <si>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</si>
  <si>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</si>
  <si>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</si>
  <si>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</si>
  <si>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</si>
  <si>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</si>
  <si>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</si>
  <si>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</si>
  <si>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</si>
  <si>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</si>
  <si>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</si>
  <si>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</si>
  <si>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</si>
  <si>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</si>
  <si>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</si>
  <si>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</si>
  <si>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</si>
  <si>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</si>
  <si>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</si>
  <si>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</si>
  <si>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</si>
  <si>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</si>
  <si>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</si>
  <si>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</si>
  <si>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</si>
  <si>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</si>
  <si>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</si>
  <si>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</si>
  <si>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</si>
  <si>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</si>
  <si>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</si>
  <si>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</si>
  <si>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</si>
  <si>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</si>
  <si>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</si>
  <si>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</si>
  <si>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</si>
  <si>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</si>
  <si>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</si>
  <si>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</si>
  <si>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</si>
  <si>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</si>
  <si>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</si>
  <si>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</si>
  <si>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</si>
  <si>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</si>
  <si>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</si>
  <si>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</si>
  <si>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</si>
  <si>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</si>
  <si>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</si>
  <si>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</si>
  <si>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</si>
  <si>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</si>
  <si>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</si>
  <si>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</si>
  <si>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</si>
  <si>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</si>
  <si>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</si>
  <si>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</si>
  <si>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</si>
  <si>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</si>
  <si>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</si>
  <si>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</si>
  <si>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</si>
  <si>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</si>
  <si>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</si>
  <si>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</si>
  <si>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</si>
  <si>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</si>
  <si>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</si>
  <si>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</si>
  <si>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</si>
  <si>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</si>
  <si>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</si>
  <si>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</si>
  <si>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</si>
  <si>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</si>
  <si>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</si>
  <si>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</si>
  <si>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</si>
  <si>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</si>
  <si>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</si>
  <si>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</si>
  <si>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</si>
  <si>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</si>
  <si>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</si>
  <si>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</si>
  <si>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</si>
  <si>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</si>
  <si>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</si>
  <si>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</si>
  <si>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</si>
  <si>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</si>
  <si>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</si>
  <si>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</si>
  <si>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</si>
  <si>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</si>
  <si>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</si>
  <si>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</si>
  <si>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</si>
  <si>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</si>
  <si>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</si>
  <si>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</si>
  <si>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</si>
  <si>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</si>
  <si>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</si>
  <si>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</si>
  <si>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</si>
  <si>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</si>
  <si>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</si>
  <si>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</si>
  <si>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</si>
  <si>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</si>
  <si>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</si>
  <si>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</si>
  <si>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</si>
  <si>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</si>
  <si>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</si>
  <si>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</si>
  <si>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</si>
  <si>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</si>
  <si>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</si>
  <si>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</si>
  <si>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</si>
  <si>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</si>
  <si>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</si>
  <si>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</si>
  <si>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</si>
  <si>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</si>
  <si>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</si>
  <si>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</si>
  <si>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</si>
  <si>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</si>
  <si>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</si>
  <si>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</si>
  <si>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</si>
  <si>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</si>
  <si>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</si>
  <si>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</si>
  <si>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</si>
  <si>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</si>
  <si>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</si>
  <si>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</si>
  <si>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</si>
  <si>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</si>
  <si>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</si>
  <si>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</si>
  <si>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</si>
  <si>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</si>
  <si>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</si>
  <si>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</si>
  <si>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</si>
  <si>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</si>
  <si>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</si>
  <si>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</si>
  <si>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</si>
  <si>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</si>
  <si>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</si>
  <si>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</si>
  <si>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</si>
  <si>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</si>
  <si>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</si>
  <si>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</si>
  <si>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</si>
  <si>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</si>
  <si>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</si>
  <si>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</si>
  <si>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</si>
  <si>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</si>
  <si>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</si>
  <si>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</si>
  <si>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</si>
  <si>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</si>
  <si>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</si>
  <si>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</si>
  <si>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</si>
  <si>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</si>
  <si>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</si>
  <si>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</si>
  <si>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</si>
  <si>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</si>
  <si>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</si>
  <si>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</si>
  <si>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</si>
  <si>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</si>
  <si>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</si>
  <si>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</si>
  <si>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</si>
  <si>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</si>
  <si>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</si>
  <si>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</si>
  <si>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</si>
  <si>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</si>
  <si>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</si>
  <si>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</si>
  <si>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</si>
  <si>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</si>
  <si>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</si>
  <si>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</si>
  <si>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</si>
  <si>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</si>
  <si>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</si>
  <si>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</si>
  <si>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</si>
  <si>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</si>
  <si>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</si>
  <si>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</si>
  <si>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</si>
  <si>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</si>
  <si>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</si>
  <si>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</si>
  <si>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</si>
  <si>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</si>
  <si>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</si>
  <si>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</si>
  <si>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</si>
  <si>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</si>
  <si>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</si>
  <si>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</si>
  <si>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</si>
  <si>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</si>
  <si>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</si>
  <si>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</si>
  <si>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</si>
  <si>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</si>
  <si>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</si>
  <si>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</si>
  <si>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</si>
  <si>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</si>
  <si>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</si>
  <si>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</si>
  <si>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</si>
  <si>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</si>
  <si>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</si>
  <si>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</si>
  <si>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</si>
  <si>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</si>
  <si>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</si>
  <si>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</si>
  <si>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</si>
  <si>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</si>
  <si>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</si>
  <si>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</si>
  <si>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</si>
  <si>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</si>
  <si>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</si>
  <si>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</si>
  <si>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</si>
  <si>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</si>
  <si>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</si>
  <si>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</si>
  <si>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</si>
  <si>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</si>
  <si>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</si>
  <si>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</si>
  <si>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</si>
  <si>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</si>
  <si>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</si>
  <si>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</si>
  <si>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</si>
  <si>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</si>
  <si>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</si>
  <si>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</si>
  <si>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</si>
  <si>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</si>
  <si>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</si>
  <si>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</si>
  <si>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</si>
  <si>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</si>
  <si>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</si>
  <si>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</si>
  <si>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</si>
  <si>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</si>
  <si>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</si>
  <si>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</si>
  <si>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</si>
  <si>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</si>
  <si>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</si>
  <si>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</si>
  <si>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</si>
  <si>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</si>
  <si>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</si>
  <si>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</si>
  <si>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</si>
  <si>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</si>
  <si>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</si>
  <si>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</si>
  <si>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</si>
  <si>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</si>
  <si>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</si>
  <si>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</si>
  <si>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</si>
  <si>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</si>
  <si>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</si>
  <si>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</si>
  <si>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</si>
  <si>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</si>
  <si>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</si>
  <si>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</si>
  <si>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</si>
  <si>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</si>
  <si>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</si>
  <si>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</si>
  <si>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</si>
  <si>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</si>
  <si>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</si>
  <si>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</si>
  <si>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</si>
  <si>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</si>
  <si>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</si>
  <si>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</si>
  <si>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</si>
  <si>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</si>
  <si>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</si>
  <si>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</si>
  <si>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</si>
  <si>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</si>
  <si>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</si>
  <si>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</si>
  <si>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</si>
  <si>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</si>
  <si>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</si>
  <si>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</si>
  <si>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</si>
  <si>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</si>
  <si>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</si>
  <si>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</si>
  <si>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</si>
  <si>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</si>
  <si>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</si>
  <si>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</si>
  <si>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</si>
  <si>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</si>
  <si>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</si>
  <si>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</si>
  <si>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</si>
  <si>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</si>
  <si>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</si>
  <si>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</si>
  <si>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</si>
  <si>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</si>
  <si>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</si>
  <si>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</si>
  <si>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</si>
  <si>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</si>
  <si>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</si>
  <si>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</si>
  <si>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</si>
  <si>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</si>
  <si>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</si>
  <si>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</si>
  <si>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</si>
  <si>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</si>
  <si>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</si>
  <si>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</si>
  <si>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</si>
  <si>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</si>
  <si>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</si>
  <si>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</si>
  <si>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</si>
  <si>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</si>
  <si>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</si>
  <si>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</si>
  <si>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</si>
  <si>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</si>
  <si>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</si>
  <si>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</si>
  <si>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</si>
  <si>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</si>
  <si>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</si>
  <si>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</si>
  <si>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</si>
  <si>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</si>
  <si>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</si>
  <si>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</si>
  <si>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</si>
  <si>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</si>
  <si>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</si>
  <si>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</si>
  <si>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</si>
  <si>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</si>
  <si>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</si>
  <si>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</si>
  <si>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</si>
  <si>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</si>
  <si>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</si>
  <si>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</si>
  <si>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</si>
  <si>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</si>
  <si>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</si>
  <si>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</si>
  <si>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</si>
  <si>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</si>
  <si>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</si>
  <si>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</si>
  <si>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</si>
  <si>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</si>
  <si>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</si>
  <si>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</si>
  <si>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</si>
  <si>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</si>
  <si>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</si>
  <si>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</si>
  <si>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</si>
  <si>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</si>
  <si>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</si>
  <si>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</si>
  <si>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</si>
  <si>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</si>
  <si>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</si>
  <si>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</si>
  <si>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</si>
  <si>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</si>
  <si>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</si>
  <si>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</si>
  <si>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</si>
  <si>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</si>
  <si>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</si>
  <si>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</si>
  <si>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</si>
  <si>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</si>
  <si>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</si>
  <si>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</si>
  <si>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</si>
  <si>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</si>
  <si>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</si>
  <si>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</si>
  <si>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</si>
  <si>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</si>
  <si>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</si>
  <si>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</si>
  <si>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</si>
  <si>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</si>
  <si>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</si>
  <si>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</si>
  <si>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</si>
  <si>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</si>
  <si>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</si>
  <si>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</si>
  <si>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</si>
  <si>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</si>
  <si>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</si>
  <si>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</si>
  <si>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</si>
  <si>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</si>
  <si>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</si>
  <si>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</si>
  <si>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</si>
  <si>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</si>
  <si>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</si>
  <si>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</si>
  <si>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</si>
  <si>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</si>
  <si>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</si>
  <si>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</si>
  <si>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</si>
  <si>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</si>
  <si>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</si>
  <si>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</si>
  <si>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</si>
  <si>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</si>
  <si>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</si>
  <si>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</si>
  <si>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</si>
  <si>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</si>
  <si>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</si>
  <si>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</si>
  <si>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</si>
  <si>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</si>
  <si>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</si>
  <si>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</si>
  <si>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</si>
  <si>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</si>
  <si>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</si>
  <si>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</si>
  <si>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</si>
  <si>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</si>
  <si>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</si>
  <si>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</si>
  <si>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</si>
  <si>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</si>
  <si>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</si>
  <si>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</si>
  <si>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</si>
  <si>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</si>
  <si>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</si>
  <si>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</si>
  <si>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</si>
  <si>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</si>
  <si>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</si>
  <si>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</si>
  <si>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</si>
  <si>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</si>
  <si>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</si>
  <si>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</si>
  <si>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</si>
  <si>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</si>
  <si>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</si>
  <si>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</si>
  <si>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</si>
  <si>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</si>
  <si>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</si>
  <si>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</si>
  <si>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</si>
  <si>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</si>
  <si>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</si>
  <si>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</si>
  <si>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</si>
  <si>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</si>
  <si>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</si>
  <si>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</si>
  <si>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</si>
  <si>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</si>
  <si>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</si>
  <si>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</si>
  <si>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</si>
  <si>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</si>
  <si>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</si>
  <si>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</si>
  <si>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</si>
  <si>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</si>
  <si>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</si>
  <si>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</si>
  <si>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</si>
  <si>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</si>
  <si>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</si>
  <si>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</si>
  <si>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</si>
  <si>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</si>
  <si>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</si>
  <si>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</si>
  <si>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</si>
  <si>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</si>
  <si>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</si>
  <si>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</si>
  <si>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</si>
  <si>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</si>
  <si>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</si>
  <si>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</si>
  <si>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</si>
  <si>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</si>
  <si>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</si>
  <si>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</si>
  <si>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</si>
  <si>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</si>
  <si>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</si>
  <si>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</si>
  <si>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</si>
  <si>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</si>
  <si>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</si>
  <si>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</si>
  <si>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</si>
  <si>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</si>
  <si>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</si>
  <si>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</si>
  <si>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</si>
  <si>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</si>
  <si>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</si>
  <si>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</si>
  <si>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</si>
  <si>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</si>
  <si>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</si>
  <si>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</si>
  <si>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</si>
  <si>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</si>
  <si>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</si>
  <si>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</si>
  <si>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</si>
  <si>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</si>
  <si>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</si>
  <si>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</si>
  <si>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</si>
  <si>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</si>
  <si>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</si>
  <si>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</si>
  <si>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</si>
  <si>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</si>
  <si>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</si>
  <si>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</si>
  <si>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</si>
  <si>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</si>
  <si>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</si>
  <si>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</si>
  <si>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</si>
  <si>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</si>
  <si>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</si>
  <si>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</si>
  <si>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</si>
  <si>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</si>
  <si>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</si>
  <si>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</si>
  <si>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</si>
  <si>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</si>
  <si>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</si>
  <si>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</si>
  <si>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</si>
  <si>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</si>
  <si>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</si>
  <si>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</si>
  <si>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</si>
  <si>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</si>
  <si>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</si>
  <si>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</si>
  <si>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</si>
  <si>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</si>
  <si>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</si>
  <si>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</si>
  <si>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</si>
  <si>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</si>
  <si>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</si>
  <si>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</si>
  <si>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</si>
  <si>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</si>
  <si>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</si>
  <si>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</si>
  <si>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</si>
  <si>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</si>
  <si>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</si>
  <si>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</si>
  <si>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</si>
  <si>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</si>
  <si>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</si>
  <si>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</si>
  <si>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</si>
  <si>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</si>
  <si>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</si>
  <si>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</si>
  <si>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</si>
  <si>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</si>
  <si>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</si>
  <si>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</si>
  <si>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</si>
  <si>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</si>
  <si>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</si>
  <si>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</si>
  <si>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</si>
  <si>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</si>
  <si>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</si>
  <si>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</si>
  <si>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</si>
  <si>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</si>
  <si>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</si>
  <si>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</si>
  <si>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</si>
  <si>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</si>
  <si>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</si>
  <si>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</si>
  <si>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</si>
  <si>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</si>
  <si>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</si>
  <si>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</si>
  <si>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</si>
  <si>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</si>
  <si>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</si>
  <si>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</si>
  <si>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</si>
  <si>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</si>
  <si>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</si>
  <si>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</si>
  <si>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</si>
  <si>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</si>
  <si>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</si>
  <si>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</si>
  <si>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</si>
  <si>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</si>
  <si>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</si>
  <si>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</si>
  <si>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</si>
  <si>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</si>
  <si>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</si>
  <si>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</si>
  <si>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</si>
  <si>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</si>
  <si>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</si>
  <si>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</si>
  <si>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</si>
  <si>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</si>
  <si>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</si>
  <si>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</si>
  <si>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</si>
  <si>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</si>
  <si>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</si>
  <si>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</si>
  <si>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</si>
  <si>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</si>
  <si>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</si>
  <si>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</si>
  <si>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</si>
  <si>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</si>
  <si>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</si>
  <si>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</si>
  <si>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</si>
  <si>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</si>
  <si>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</si>
  <si>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</si>
  <si>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</si>
  <si>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</si>
  <si>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</si>
  <si>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</si>
  <si>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</si>
  <si>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</si>
  <si>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</si>
  <si>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</si>
  <si>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</si>
  <si>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</si>
  <si>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</si>
  <si>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</si>
  <si>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</si>
  <si>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</si>
  <si>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</si>
  <si>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</si>
  <si>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</si>
  <si>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</si>
  <si>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</si>
  <si>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</si>
  <si>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</si>
  <si>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</si>
  <si>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</si>
  <si>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</si>
  <si>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</si>
  <si>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</si>
  <si>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</si>
  <si>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</si>
  <si>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</si>
  <si>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</si>
  <si>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</si>
  <si>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</si>
  <si>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</si>
  <si>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</si>
  <si>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</si>
  <si>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</si>
  <si>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</si>
  <si>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</si>
  <si>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</si>
  <si>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</si>
  <si>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</si>
  <si>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</si>
  <si>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</si>
  <si>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</si>
  <si>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</si>
  <si>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</si>
  <si>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</si>
  <si>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</si>
  <si>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</si>
  <si>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</si>
  <si>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</si>
  <si>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</si>
  <si>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</si>
  <si>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</si>
  <si>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</si>
  <si>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</si>
  <si>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</si>
  <si>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</si>
  <si>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</si>
  <si>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</si>
  <si>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</si>
  <si>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</si>
  <si>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</si>
  <si>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</si>
  <si>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</si>
  <si>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</si>
  <si>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</si>
  <si>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</si>
  <si>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</si>
  <si>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</si>
  <si>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</si>
  <si>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</si>
  <si>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</si>
  <si>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</si>
  <si>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</si>
  <si>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</si>
  <si>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</si>
  <si>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</si>
  <si>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</si>
  <si>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</si>
  <si>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</si>
  <si>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</si>
  <si>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</si>
  <si>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</si>
  <si>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</si>
  <si>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</si>
  <si>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</si>
  <si>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</si>
  <si>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</si>
  <si>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</si>
  <si>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</si>
  <si>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</si>
  <si>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</si>
  <si>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</si>
  <si>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</si>
  <si>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</si>
  <si>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</si>
  <si>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</si>
  <si>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</si>
  <si>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</si>
  <si>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</si>
  <si>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</si>
  <si>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</si>
  <si>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</si>
  <si>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</si>
  <si>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</si>
  <si>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</si>
  <si>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</si>
  <si>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</si>
  <si>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</si>
  <si>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</si>
  <si>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</si>
  <si>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</si>
  <si>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</si>
  <si>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</si>
  <si>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</si>
  <si>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</si>
  <si>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</si>
  <si>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</si>
  <si>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</si>
  <si>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</si>
  <si>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</si>
  <si>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</si>
  <si>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</si>
  <si>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</si>
  <si>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</si>
  <si>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</si>
  <si>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</si>
  <si>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</si>
  <si>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</si>
  <si>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</si>
  <si>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</si>
  <si>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</si>
  <si>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</si>
  <si>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</si>
  <si>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</si>
  <si>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</si>
  <si>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</si>
  <si>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</si>
  <si>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</si>
  <si>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</si>
  <si>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</si>
  <si>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</si>
  <si>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</si>
  <si>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</si>
  <si>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</si>
  <si>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</si>
  <si>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</si>
  <si>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</si>
  <si>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</si>
  <si>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</si>
  <si>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</si>
  <si>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</si>
  <si>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</si>
  <si>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</si>
  <si>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</si>
  <si>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</si>
  <si>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</si>
  <si>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</si>
  <si>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</si>
  <si>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</si>
  <si>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</si>
  <si>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</si>
  <si>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</si>
  <si>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</si>
  <si>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</si>
  <si>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</si>
  <si>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</si>
  <si>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</si>
  <si>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</si>
  <si>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</si>
  <si>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</si>
  <si>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</si>
  <si>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</si>
  <si>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</si>
  <si>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</si>
  <si>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</si>
  <si>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</si>
  <si>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</si>
  <si>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</si>
  <si>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</si>
  <si>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</si>
  <si>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</si>
  <si>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</si>
  <si>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</si>
  <si>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</si>
  <si>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</si>
  <si>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</si>
  <si>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</si>
  <si>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</si>
  <si>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</si>
  <si>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</si>
  <si>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</si>
  <si>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</si>
  <si>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</si>
  <si>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</si>
  <si>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</si>
  <si>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</si>
  <si>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</si>
  <si>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</si>
  <si>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</si>
  <si>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</si>
  <si>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</si>
  <si>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</si>
  <si>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</si>
  <si>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</si>
  <si>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</si>
  <si>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</si>
  <si>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</si>
  <si>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</si>
  <si>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</si>
  <si>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</si>
  <si>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</si>
  <si>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</si>
  <si>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</si>
  <si>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</si>
  <si>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</si>
  <si>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</si>
  <si>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</si>
  <si>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</si>
  <si>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</si>
  <si>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</si>
  <si>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</si>
  <si>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</si>
  <si>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</si>
  <si>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</si>
  <si>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</si>
  <si>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</si>
  <si>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</si>
  <si>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</si>
  <si>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</si>
  <si>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</si>
  <si>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</si>
  <si>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</si>
  <si>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</si>
  <si>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</si>
  <si>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</si>
  <si>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</si>
  <si>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</si>
  <si>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</si>
  <si>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</si>
  <si>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</si>
  <si>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</si>
  <si>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</si>
  <si>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</si>
  <si>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</si>
  <si>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</si>
  <si>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</si>
  <si>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</si>
  <si>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</si>
  <si>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</si>
  <si>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</si>
  <si>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</si>
  <si>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</si>
  <si>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</si>
  <si>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</si>
  <si>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</si>
  <si>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</si>
  <si>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</si>
  <si>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</si>
  <si>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</si>
  <si>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</si>
  <si>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</si>
  <si>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</si>
  <si>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</si>
  <si>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</si>
  <si>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</si>
  <si>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</si>
  <si>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</si>
  <si>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</si>
  <si>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</si>
  <si>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</si>
  <si>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</si>
  <si>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</si>
  <si>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</si>
  <si>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</si>
  <si>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</si>
  <si>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</si>
  <si>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</si>
  <si>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</si>
  <si>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</si>
  <si>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</si>
  <si>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</si>
  <si>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</si>
  <si>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</si>
  <si>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</si>
  <si>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</si>
  <si>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</si>
  <si>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</si>
  <si>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</si>
  <si>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</si>
  <si>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</si>
  <si>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</si>
  <si>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</si>
  <si>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</si>
  <si>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</si>
  <si>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</si>
  <si>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</si>
  <si>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</si>
  <si>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</si>
  <si>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</si>
  <si>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</si>
  <si>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</si>
  <si>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</si>
  <si>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</si>
  <si>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</si>
  <si>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</si>
  <si>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</si>
  <si>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</si>
  <si>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</si>
  <si>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</si>
  <si>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</si>
  <si>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</si>
  <si>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</si>
  <si>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</si>
  <si>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</si>
  <si>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</si>
  <si>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</si>
  <si>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</si>
  <si>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</si>
  <si>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</si>
  <si>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</si>
  <si>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</si>
  <si>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</si>
  <si>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</si>
  <si>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</si>
  <si>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</si>
  <si>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</si>
  <si>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</si>
  <si>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</si>
  <si>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</si>
  <si>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</si>
  <si>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</si>
  <si>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</si>
  <si>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</si>
  <si>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</si>
  <si>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</si>
  <si>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</si>
  <si>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</si>
  <si>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</si>
  <si>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</si>
  <si>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</si>
  <si>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</si>
  <si>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</si>
  <si>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</si>
  <si>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</si>
  <si>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</si>
  <si>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</si>
  <si>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</si>
  <si>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</si>
  <si>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</si>
  <si>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</si>
  <si>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</si>
  <si>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</si>
  <si>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</si>
  <si>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</si>
  <si>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</si>
  <si>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</si>
  <si>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</si>
  <si>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</si>
  <si>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</si>
  <si>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</si>
  <si>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</si>
  <si>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</si>
  <si>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</si>
  <si>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</si>
  <si>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</si>
  <si>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</si>
  <si>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</si>
  <si>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</si>
  <si>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</si>
  <si>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</si>
  <si>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</si>
  <si>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</si>
  <si>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</si>
  <si>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</si>
  <si>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</si>
  <si>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</si>
  <si>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</si>
  <si>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</si>
  <si>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</si>
  <si>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</si>
  <si>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</si>
  <si>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</si>
  <si>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</si>
  <si>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</si>
  <si>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</si>
  <si>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</si>
  <si>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</si>
  <si>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</si>
  <si>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</si>
  <si>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</si>
  <si>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</si>
  <si>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</si>
  <si>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</si>
  <si>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</si>
  <si>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</si>
  <si>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</si>
  <si>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</si>
  <si>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</si>
  <si>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</si>
  <si>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</si>
  <si>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</si>
  <si>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</si>
  <si>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</si>
  <si>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</si>
  <si>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</si>
  <si>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</si>
  <si>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</si>
  <si>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</si>
  <si>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</si>
  <si>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</si>
  <si>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</si>
  <si>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</si>
  <si>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</si>
  <si>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</si>
  <si>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</si>
  <si>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</si>
  <si>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</si>
  <si>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</si>
  <si>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</si>
  <si>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</si>
  <si>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</si>
  <si>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</si>
  <si>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</si>
  <si>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</si>
  <si>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</si>
  <si>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</si>
  <si>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</si>
  <si>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</si>
  <si>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</si>
  <si>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</si>
  <si>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</si>
  <si>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</si>
  <si>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</si>
  <si>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</si>
  <si>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</si>
  <si>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</si>
  <si>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</si>
  <si>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</si>
  <si>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</si>
  <si>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</si>
  <si>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</si>
  <si>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</si>
  <si>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</si>
  <si>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</si>
  <si>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</si>
  <si>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</si>
  <si>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</si>
  <si>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</si>
  <si>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</si>
  <si>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</si>
  <si>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</si>
  <si>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</si>
  <si>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</si>
  <si>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</si>
  <si>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</si>
  <si>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</si>
  <si>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</si>
  <si>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</si>
  <si>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</si>
  <si>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</si>
  <si>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</si>
  <si>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</si>
  <si>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</si>
  <si>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</si>
  <si>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</si>
  <si>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</si>
  <si>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</si>
  <si>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</si>
  <si>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</si>
  <si>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</si>
  <si>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</si>
  <si>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</si>
  <si>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</si>
  <si>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</si>
  <si>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</si>
  <si>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</si>
  <si>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</si>
  <si>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</si>
  <si>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</si>
  <si>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</si>
  <si>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</si>
  <si>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</si>
  <si>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</si>
  <si>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</si>
  <si>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</si>
  <si>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</si>
  <si>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</si>
  <si>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</si>
  <si>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</si>
  <si>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</si>
  <si>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</si>
  <si>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</si>
  <si>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</si>
  <si>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</si>
  <si>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</si>
  <si>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</si>
  <si>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</si>
  <si>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</si>
  <si>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</si>
  <si>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</si>
  <si>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</si>
  <si>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</si>
  <si>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</si>
  <si>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</si>
  <si>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</si>
  <si>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</si>
  <si>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</si>
  <si>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</si>
  <si>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</si>
  <si>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</si>
  <si>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</si>
  <si>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</si>
  <si>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</si>
  <si>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</si>
  <si>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</si>
  <si>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</si>
  <si>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</si>
  <si>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</si>
  <si>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</si>
  <si>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</si>
  <si>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</si>
  <si>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</si>
  <si>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</si>
  <si>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</si>
  <si>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</si>
  <si>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</si>
  <si>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</si>
  <si>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</si>
  <si>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</si>
  <si>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</si>
  <si>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</si>
  <si>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</si>
  <si>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</si>
  <si>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</si>
  <si>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</si>
  <si>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</si>
  <si>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</si>
  <si>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</si>
  <si>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</si>
  <si>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</si>
  <si>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</si>
  <si>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</si>
  <si>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</si>
  <si>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</si>
  <si>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</si>
  <si>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</si>
  <si>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</si>
  <si>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</si>
  <si>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</si>
  <si>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</si>
  <si>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</si>
  <si>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</si>
  <si>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</si>
  <si>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</si>
  <si>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</si>
  <si>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</si>
  <si>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</si>
  <si>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</si>
  <si>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</si>
  <si>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</si>
  <si>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</si>
  <si>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</si>
  <si>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</si>
  <si>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</si>
  <si>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</si>
  <si>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</si>
  <si>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</si>
  <si>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</si>
  <si>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</si>
  <si>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</si>
  <si>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</si>
  <si>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</si>
  <si>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</si>
  <si>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</si>
  <si>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</si>
  <si>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</si>
  <si>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</si>
  <si>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</si>
  <si>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</si>
  <si>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</si>
  <si>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</si>
  <si>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</si>
  <si>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</si>
  <si>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</si>
  <si>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</si>
  <si>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</si>
  <si>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</si>
  <si>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</si>
  <si>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</si>
  <si>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</si>
  <si>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</si>
  <si>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</si>
  <si>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</si>
  <si>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</si>
  <si>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</si>
  <si>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</si>
  <si>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</si>
  <si>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</si>
  <si>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</si>
  <si>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</si>
  <si>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</si>
  <si>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</si>
  <si>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</si>
  <si>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</si>
  <si>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</si>
  <si>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</si>
  <si>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</si>
  <si>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</si>
  <si>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</si>
  <si>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</si>
  <si>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</si>
  <si>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</si>
  <si>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</si>
  <si>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</si>
  <si>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</si>
  <si>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</si>
  <si>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</si>
  <si>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</si>
  <si>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</si>
  <si>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</si>
  <si>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</si>
  <si>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</si>
  <si>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</si>
  <si>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</si>
  <si>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</si>
  <si>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</si>
  <si>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</si>
  <si>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</si>
  <si>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</si>
  <si>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</si>
  <si>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</si>
  <si>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</si>
  <si>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</si>
  <si>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</si>
  <si>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</si>
  <si>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</si>
  <si>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</si>
  <si>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</si>
  <si>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</si>
  <si>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</si>
  <si>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</si>
  <si>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</si>
  <si>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</si>
  <si>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</si>
  <si>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</si>
  <si>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</si>
  <si>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</si>
  <si>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</si>
  <si>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</si>
  <si>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</si>
  <si>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</si>
  <si>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</si>
  <si>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</si>
  <si>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</si>
  <si>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</si>
  <si>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</si>
  <si>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</si>
  <si>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</si>
  <si>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</si>
  <si>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</si>
  <si>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</si>
  <si>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</si>
  <si>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</si>
  <si>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</si>
  <si>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</si>
  <si>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</si>
  <si>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</si>
  <si>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</si>
  <si>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</si>
  <si>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</si>
  <si>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</si>
  <si>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</si>
  <si>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</si>
  <si>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</si>
  <si>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</si>
  <si>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</si>
  <si>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</si>
  <si>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</si>
  <si>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</si>
  <si>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</si>
  <si>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</si>
  <si>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</si>
  <si>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</si>
  <si>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</si>
  <si>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</si>
  <si>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</si>
  <si>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</si>
  <si>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</si>
  <si>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</si>
  <si>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</si>
  <si>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</si>
  <si>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</si>
  <si>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</si>
  <si>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</si>
  <si>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</si>
  <si>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</si>
  <si>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</si>
  <si>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</si>
  <si>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</si>
  <si>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</si>
  <si>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</si>
  <si>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</si>
  <si>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</si>
  <si>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</si>
  <si>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</si>
  <si>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</si>
  <si>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</si>
  <si>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</si>
  <si>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</si>
  <si>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</si>
  <si>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</si>
  <si>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</si>
  <si>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</si>
  <si>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</si>
  <si>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</si>
  <si>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</si>
  <si>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</si>
  <si>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</si>
  <si>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</si>
  <si>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</si>
  <si>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</si>
  <si>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</si>
  <si>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</si>
  <si>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</si>
  <si>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</si>
  <si>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</si>
  <si>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</si>
  <si>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</si>
  <si>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</si>
  <si>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</si>
  <si>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</si>
  <si>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</si>
  <si>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</si>
  <si>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</si>
  <si>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</si>
  <si>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</si>
  <si>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</si>
  <si>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</si>
  <si>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</si>
  <si>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</si>
  <si>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</si>
  <si>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</si>
  <si>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</si>
  <si>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</si>
  <si>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</si>
  <si>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</si>
  <si>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</si>
  <si>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</si>
  <si>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</si>
  <si>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</si>
  <si>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</si>
  <si>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</si>
  <si>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</si>
  <si>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</si>
  <si>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</si>
  <si>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</si>
  <si>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</si>
  <si>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</si>
  <si>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</si>
  <si>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</si>
  <si>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</si>
  <si>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</si>
  <si>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</si>
  <si>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</si>
  <si>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</si>
  <si>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</si>
  <si>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</si>
  <si>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</si>
  <si>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</si>
  <si>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</si>
  <si>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</si>
  <si>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</si>
  <si>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</si>
  <si>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</si>
  <si>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</si>
  <si>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</si>
  <si>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</si>
  <si>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</si>
  <si>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</si>
  <si>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</si>
  <si>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</si>
  <si>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</si>
  <si>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</si>
  <si>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</si>
  <si>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</si>
  <si>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</si>
  <si>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</si>
  <si>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</si>
  <si>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</si>
  <si>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</si>
  <si>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</si>
  <si>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</si>
  <si>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</si>
  <si>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</si>
  <si>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</si>
  <si>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</si>
  <si>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</si>
  <si>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</si>
  <si>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</si>
  <si>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</si>
  <si>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</si>
  <si>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</si>
  <si>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</si>
  <si>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</si>
  <si>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</si>
  <si>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</si>
  <si>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</si>
  <si>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</si>
  <si>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</si>
  <si>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</si>
  <si>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</si>
  <si>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</si>
  <si>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</si>
  <si>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</si>
  <si>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</si>
  <si>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</si>
  <si>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</si>
  <si>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</si>
  <si>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</si>
  <si>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</si>
  <si>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</si>
  <si>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</si>
  <si>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</si>
  <si>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</si>
  <si>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</si>
  <si>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</si>
  <si>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</si>
  <si>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</si>
  <si>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</si>
  <si>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</si>
  <si>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</si>
  <si>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</si>
  <si>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</si>
  <si>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</si>
  <si>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</si>
  <si>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</si>
  <si>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</si>
  <si>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</si>
  <si>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</si>
  <si>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</si>
  <si>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</si>
  <si>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</si>
  <si>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</si>
  <si>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</si>
  <si>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</si>
  <si>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</si>
  <si>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</si>
  <si>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</si>
  <si>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</si>
  <si>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</si>
  <si>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</si>
  <si>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</si>
  <si>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</si>
  <si>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</si>
  <si>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</si>
  <si>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</si>
  <si>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</si>
  <si>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</si>
  <si>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</si>
  <si>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</si>
  <si>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</si>
  <si>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</si>
  <si>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</si>
  <si>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</si>
  <si>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</si>
  <si>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</si>
  <si>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</si>
  <si>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</si>
  <si>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</si>
  <si>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</si>
  <si>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</si>
  <si>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</si>
  <si>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</si>
  <si>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</si>
  <si>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</si>
  <si>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</si>
  <si>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</si>
  <si>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</si>
  <si>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</si>
  <si>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</si>
  <si>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</si>
  <si>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</si>
  <si>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</si>
  <si>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</si>
  <si>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</si>
  <si>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</si>
  <si>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</si>
  <si>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</si>
  <si>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</si>
  <si>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</si>
  <si>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</si>
  <si>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</si>
  <si>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</si>
  <si>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</si>
  <si>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</si>
  <si>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</si>
  <si>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</si>
  <si>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</si>
  <si>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</si>
  <si>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</si>
  <si>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</si>
  <si>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</si>
  <si>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</si>
  <si>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</si>
  <si>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</si>
  <si>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</si>
  <si>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</si>
  <si>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</si>
  <si>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</si>
  <si>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</si>
  <si>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</si>
  <si>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</si>
  <si>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</si>
  <si>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</si>
  <si>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</si>
  <si>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</si>
  <si>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</si>
  <si>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</si>
  <si>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</si>
  <si>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</si>
  <si>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</si>
  <si>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</si>
  <si>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</si>
  <si>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</si>
  <si>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</si>
  <si>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</si>
  <si>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</si>
  <si>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</si>
  <si>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</si>
  <si>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</si>
  <si>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</si>
  <si>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</si>
  <si>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</si>
  <si>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</si>
  <si>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</si>
  <si>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</si>
  <si>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</si>
  <si>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</si>
  <si>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</si>
  <si>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</si>
  <si>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</si>
  <si>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</si>
  <si>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</si>
  <si>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</si>
  <si>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</si>
  <si>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</si>
  <si>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</si>
  <si>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</si>
  <si>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</si>
  <si>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</si>
  <si>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</si>
  <si>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</si>
  <si>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</si>
  <si>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</si>
  <si>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</si>
  <si>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</si>
  <si>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</si>
  <si>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</si>
  <si>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</si>
  <si>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</si>
  <si>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</si>
  <si>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</si>
  <si>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</si>
  <si>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</si>
  <si>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</si>
  <si>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</si>
  <si>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</si>
  <si>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</si>
  <si>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</si>
  <si>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</si>
  <si>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</si>
  <si>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</si>
  <si>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</si>
  <si>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</si>
  <si>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</si>
  <si>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</si>
  <si>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</si>
  <si>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</si>
  <si>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</si>
  <si>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</si>
  <si>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</si>
  <si>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</si>
  <si>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</si>
  <si>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</si>
  <si>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</si>
  <si>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</si>
  <si>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</si>
  <si>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</si>
  <si>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</si>
  <si>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</si>
  <si>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</si>
  <si>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</si>
  <si>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</si>
  <si>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</si>
  <si>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</si>
  <si>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</si>
  <si>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</si>
  <si>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</si>
  <si>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</si>
  <si>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</si>
  <si>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</si>
  <si>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</si>
  <si>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</si>
  <si>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</si>
  <si>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</si>
  <si>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</si>
  <si>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</si>
  <si>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</si>
  <si>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</si>
  <si>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</si>
  <si>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</si>
  <si>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</si>
  <si>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</si>
  <si>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</si>
  <si>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</si>
  <si>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</si>
  <si>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</si>
  <si>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</si>
  <si>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</si>
  <si>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</si>
  <si>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</si>
  <si>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</si>
  <si>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</si>
  <si>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</si>
  <si>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</si>
  <si>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</si>
  <si>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</si>
  <si>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</si>
  <si>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</si>
  <si>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</si>
  <si>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</si>
  <si>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</si>
  <si>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</si>
  <si>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</si>
  <si>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</si>
  <si>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</si>
  <si>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</si>
  <si>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</si>
  <si>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</si>
  <si>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</si>
  <si>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</si>
  <si>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</si>
  <si>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</si>
  <si>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</si>
  <si>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</si>
  <si>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</si>
  <si>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</si>
  <si>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</si>
  <si>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</si>
  <si>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</si>
  <si>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</si>
  <si>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</si>
  <si>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</si>
  <si>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</si>
  <si>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</si>
  <si>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</si>
  <si>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</si>
  <si>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</si>
  <si>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</si>
  <si>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</si>
  <si>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</si>
  <si>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</si>
  <si>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</si>
  <si>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</si>
  <si>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</si>
  <si>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</si>
  <si>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</si>
  <si>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</si>
  <si>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</si>
  <si>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</si>
  <si>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</si>
  <si>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</si>
  <si>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</si>
  <si>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</si>
  <si>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</si>
  <si>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</si>
  <si>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</si>
  <si>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</si>
  <si>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</si>
  <si>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</si>
  <si>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</si>
  <si>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</si>
  <si>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</si>
  <si>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</si>
  <si>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</si>
  <si>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</si>
  <si>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</si>
  <si>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</si>
  <si>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</si>
  <si>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</si>
  <si>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</si>
  <si>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</si>
  <si>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</si>
  <si>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</si>
  <si>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</si>
  <si>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</si>
  <si>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</si>
  <si>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</si>
  <si>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</si>
  <si>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</si>
  <si>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</si>
  <si>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</si>
  <si>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</si>
  <si>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</si>
  <si>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</si>
  <si>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</si>
  <si>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</si>
  <si>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</si>
  <si>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</si>
  <si>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</si>
  <si>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</si>
  <si>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</si>
  <si>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</si>
  <si>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</si>
  <si>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</si>
  <si>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</si>
  <si>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</si>
  <si>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</si>
  <si>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</si>
  <si>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</si>
  <si>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</si>
  <si>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</si>
  <si>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</si>
  <si>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</si>
  <si>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</si>
  <si>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</si>
  <si>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</si>
  <si>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</si>
  <si>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</si>
  <si>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</si>
  <si>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</si>
  <si>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</si>
  <si>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</si>
  <si>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</si>
  <si>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</si>
  <si>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</si>
  <si>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</si>
  <si>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</si>
  <si>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</si>
  <si>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</si>
  <si>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</si>
  <si>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</si>
  <si>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</si>
  <si>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</si>
  <si>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</si>
  <si>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</si>
  <si>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</si>
  <si>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</si>
  <si>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</si>
  <si>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</si>
  <si>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</si>
  <si>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</si>
  <si>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</si>
  <si>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</si>
  <si>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</si>
  <si>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</si>
  <si>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</si>
  <si>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</si>
  <si>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</si>
  <si>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</si>
  <si>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</si>
  <si>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</si>
  <si>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</si>
  <si>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</si>
  <si>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</si>
  <si>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</si>
  <si>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</si>
  <si>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</si>
  <si>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</si>
  <si>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</si>
  <si>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</si>
  <si>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</si>
  <si>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</si>
  <si>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</si>
  <si>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</si>
  <si>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</si>
  <si>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</si>
  <si>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</si>
  <si>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</si>
  <si>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</si>
  <si>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</si>
  <si>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</si>
  <si>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</si>
  <si>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</si>
  <si>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</si>
  <si>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</si>
  <si>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</si>
  <si>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</si>
  <si>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</si>
  <si>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</si>
  <si>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</si>
  <si>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</si>
  <si>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</si>
  <si>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</si>
  <si>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</si>
  <si>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</si>
  <si>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</si>
  <si>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</si>
  <si>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</si>
  <si>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</si>
  <si>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</si>
  <si>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</si>
  <si>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</si>
  <si>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</si>
  <si>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</si>
  <si>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</si>
  <si>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</si>
  <si>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</si>
  <si>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</si>
  <si>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</si>
  <si>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</si>
  <si>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</si>
  <si>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</si>
  <si>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</si>
  <si>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</si>
  <si>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</si>
  <si>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</si>
  <si>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</si>
  <si>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</si>
  <si>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</si>
  <si>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</si>
  <si>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</si>
  <si>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</si>
  <si>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</si>
  <si>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</si>
  <si>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</si>
  <si>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</si>
  <si>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</si>
  <si>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</si>
  <si>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</si>
  <si>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</si>
  <si>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</si>
  <si>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</si>
  <si>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</si>
  <si>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</si>
  <si>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</si>
  <si>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</si>
  <si>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</si>
  <si>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</si>
  <si>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</si>
  <si>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</si>
  <si>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</si>
  <si>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</si>
  <si>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</si>
  <si>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</si>
  <si>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</si>
  <si>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</si>
  <si>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</si>
  <si>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</si>
  <si>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</si>
  <si>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</si>
  <si>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</si>
  <si>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</si>
  <si>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</si>
  <si>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</si>
  <si>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</si>
  <si>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</si>
  <si>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</si>
  <si>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</si>
  <si>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</si>
  <si>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</si>
  <si>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</si>
  <si>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</si>
  <si>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</si>
  <si>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</si>
  <si>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</si>
  <si>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</si>
  <si>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</si>
  <si>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</si>
  <si>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</si>
  <si>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</si>
  <si>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</si>
  <si>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</si>
  <si>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</si>
  <si>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</si>
  <si>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</si>
  <si>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</si>
  <si>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</si>
  <si>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</si>
  <si>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</si>
  <si>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</si>
  <si>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</si>
  <si>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</si>
  <si>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</si>
  <si>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</si>
  <si>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</si>
  <si>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</si>
  <si>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</si>
  <si>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</si>
  <si>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</si>
  <si>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</si>
  <si>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</si>
  <si>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</si>
  <si>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</si>
  <si>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</si>
  <si>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</si>
  <si>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</si>
  <si>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</si>
  <si>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</si>
  <si>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</si>
  <si>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</si>
  <si>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</si>
  <si>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</si>
  <si>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</si>
  <si>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</si>
  <si>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</si>
  <si>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</si>
  <si>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</si>
  <si>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</si>
  <si>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</si>
  <si>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</si>
  <si>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</si>
  <si>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</si>
  <si>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</si>
  <si>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</si>
  <si>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</si>
  <si>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</si>
  <si>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</si>
  <si>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</si>
  <si>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</si>
  <si>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</si>
  <si>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</si>
  <si>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</si>
  <si>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</si>
  <si>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</si>
  <si>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</si>
  <si>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</si>
  <si>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</si>
  <si>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</si>
  <si>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</si>
  <si>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</si>
  <si>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</si>
  <si>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</si>
  <si>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</si>
  <si>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</si>
  <si>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</si>
  <si>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</si>
  <si>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</si>
  <si>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</si>
  <si>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</si>
  <si>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</si>
  <si>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</si>
  <si>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</si>
  <si>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</si>
  <si>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</si>
  <si>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</si>
  <si>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</si>
  <si>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</si>
  <si>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</si>
  <si>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</si>
  <si>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</si>
  <si>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</si>
  <si>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</si>
  <si>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</si>
  <si>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</si>
  <si>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</si>
  <si>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</si>
  <si>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</si>
  <si>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</si>
  <si>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</si>
  <si>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</si>
  <si>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</si>
  <si>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</si>
  <si>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</si>
  <si>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</si>
  <si>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</si>
  <si>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</si>
  <si>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</si>
  <si>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</si>
  <si>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</si>
  <si>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</si>
  <si>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</si>
  <si>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</si>
  <si>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</si>
  <si>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</si>
  <si>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</si>
  <si>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</si>
  <si>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</si>
  <si>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</si>
  <si>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</si>
  <si>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</si>
  <si>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</si>
  <si>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</si>
  <si>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</si>
  <si>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</si>
  <si>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</si>
  <si>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</si>
  <si>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</si>
  <si>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</si>
  <si>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</si>
  <si>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</si>
  <si>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</si>
  <si>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</si>
  <si>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</si>
  <si>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</si>
  <si>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</si>
  <si>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</si>
  <si>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</si>
  <si>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</si>
  <si>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</si>
  <si>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</si>
  <si>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</si>
  <si>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</si>
  <si>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</si>
  <si>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</si>
  <si>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</si>
  <si>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</si>
  <si>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</si>
  <si>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</si>
  <si>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</si>
  <si>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</si>
  <si>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</si>
  <si>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</si>
  <si>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</si>
  <si>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</si>
  <si>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</si>
  <si>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</si>
  <si>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</si>
  <si>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</si>
  <si>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</si>
  <si>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</si>
  <si>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</si>
  <si>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</si>
  <si>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</si>
  <si>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</si>
  <si>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</si>
  <si>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</si>
  <si>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</si>
  <si>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</si>
  <si>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</si>
  <si>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</si>
  <si>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</si>
  <si>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</si>
  <si>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</si>
  <si>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</si>
  <si>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</si>
  <si>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</si>
  <si>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</si>
  <si>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</si>
  <si>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</si>
  <si>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</si>
  <si>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</si>
  <si>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</si>
  <si>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</si>
  <si>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</si>
  <si>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</si>
  <si>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</si>
  <si>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</si>
  <si>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</si>
  <si>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</si>
  <si>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</si>
  <si>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</si>
  <si>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</si>
  <si>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</si>
  <si>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</si>
  <si>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</si>
  <si>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</si>
  <si>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</si>
  <si>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</si>
  <si>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</si>
  <si>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</si>
  <si>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</si>
  <si>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</si>
  <si>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</si>
  <si>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</si>
  <si>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</si>
  <si>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</si>
  <si>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</si>
  <si>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</si>
  <si>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</si>
  <si>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</si>
  <si>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</si>
  <si>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</si>
  <si>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</si>
  <si>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</si>
  <si>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</si>
  <si>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</si>
  <si>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</si>
  <si>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</si>
  <si>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</si>
  <si>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</si>
  <si>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</si>
  <si>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</si>
  <si>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</si>
  <si>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</si>
  <si>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</si>
  <si>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</si>
  <si>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</si>
  <si>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</si>
  <si>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</si>
  <si>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</si>
  <si>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</si>
  <si>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</si>
  <si>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</si>
  <si>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</si>
  <si>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</si>
  <si>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</si>
  <si>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</si>
  <si>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</si>
  <si>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</si>
  <si>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</si>
  <si>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</si>
  <si>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</si>
  <si>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</si>
  <si>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</si>
  <si>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</si>
  <si>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</si>
  <si>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</si>
  <si>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</si>
  <si>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</si>
  <si>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</si>
  <si>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</si>
  <si>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</si>
  <si>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</si>
  <si>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</si>
  <si>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</si>
  <si>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</si>
  <si>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</si>
  <si>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</si>
  <si>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</si>
  <si>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</si>
  <si>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</si>
  <si>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</si>
  <si>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</si>
  <si>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</si>
  <si>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</si>
  <si>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</si>
  <si>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</si>
  <si>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</si>
  <si>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</si>
  <si>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</si>
  <si>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</si>
  <si>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</si>
  <si>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</si>
  <si>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</si>
  <si>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</si>
  <si>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</si>
  <si>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</si>
  <si>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</si>
  <si>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</si>
  <si>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</si>
  <si>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</si>
  <si>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</si>
  <si>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</si>
  <si>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</si>
  <si>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</si>
  <si>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</si>
  <si>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</si>
  <si>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</si>
  <si>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</si>
  <si>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</si>
  <si>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</si>
  <si>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</si>
  <si>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</si>
  <si>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</si>
  <si>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</si>
  <si>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</si>
  <si>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</si>
  <si>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</si>
  <si>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</si>
  <si>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</si>
  <si>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</si>
  <si>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</si>
  <si>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</si>
  <si>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</si>
  <si>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</si>
  <si>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</si>
  <si>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</si>
  <si>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</si>
  <si>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</si>
  <si>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</si>
  <si>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</si>
  <si>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</si>
  <si>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</si>
  <si>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</si>
  <si>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</si>
  <si>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</si>
  <si>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</si>
  <si>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</si>
  <si>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</si>
  <si>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</si>
  <si>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</si>
  <si>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</si>
  <si>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</si>
  <si>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</si>
  <si>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</si>
  <si>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</si>
  <si>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</si>
  <si>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</si>
  <si>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</si>
  <si>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</si>
  <si>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</si>
  <si>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</si>
  <si>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</si>
  <si>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</si>
  <si>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</si>
  <si>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</si>
  <si>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</si>
  <si>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</si>
  <si>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</si>
  <si>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</si>
  <si>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</si>
  <si>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</si>
  <si>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</si>
  <si>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</si>
  <si>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</si>
  <si>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</si>
  <si>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</si>
  <si>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</si>
  <si>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</si>
  <si>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</si>
  <si>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</si>
  <si>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</si>
  <si>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</si>
  <si>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</si>
  <si>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</si>
  <si>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</si>
  <si>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</si>
  <si>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</si>
  <si>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</si>
  <si>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</si>
  <si>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</si>
  <si>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</si>
  <si>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</si>
  <si>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</si>
  <si>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</si>
  <si>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</si>
  <si>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</si>
  <si>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</si>
  <si>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</si>
  <si>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</si>
  <si>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</si>
  <si>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</si>
  <si>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</si>
  <si>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</si>
  <si>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</si>
  <si>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</si>
  <si>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</si>
  <si>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</si>
  <si>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</si>
  <si>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</si>
  <si>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</si>
  <si>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</si>
  <si>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</si>
  <si>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</si>
  <si>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</si>
  <si>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</si>
  <si>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</si>
  <si>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</si>
  <si>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</si>
  <si>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</si>
  <si>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</si>
  <si>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</si>
  <si>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</si>
  <si>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</si>
  <si>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</si>
  <si>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</si>
  <si>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</si>
  <si>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</si>
  <si>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</si>
  <si>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</si>
  <si>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</si>
  <si>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</si>
  <si>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</si>
  <si>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</si>
  <si>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</si>
  <si>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</si>
  <si>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</si>
  <si>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</si>
  <si>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</si>
  <si>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</si>
  <si>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</si>
  <si>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</si>
  <si>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</si>
  <si>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</si>
  <si>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</si>
  <si>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</si>
  <si>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</si>
  <si>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</si>
  <si>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</si>
  <si>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</si>
  <si>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</si>
  <si>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</si>
  <si>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</si>
  <si>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</si>
  <si>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</si>
  <si>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</si>
  <si>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</si>
  <si>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</si>
  <si>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</si>
  <si>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</si>
  <si>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</si>
  <si>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</si>
  <si>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</si>
  <si>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</si>
  <si>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</si>
  <si>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</si>
  <si>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</si>
  <si>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</si>
  <si>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</si>
  <si>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</si>
  <si>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</si>
  <si>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</si>
  <si>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</si>
  <si>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</si>
  <si>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</si>
  <si>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</si>
  <si>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</si>
  <si>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</si>
  <si>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</si>
  <si>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</si>
  <si>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</si>
  <si>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</si>
  <si>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</si>
  <si>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</si>
  <si>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</si>
  <si>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</si>
  <si>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</si>
  <si>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</si>
  <si>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</si>
  <si>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</si>
  <si>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</si>
  <si>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</si>
  <si>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</si>
  <si>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</si>
  <si>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</si>
  <si>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</si>
  <si>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</si>
  <si>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</si>
  <si>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</si>
  <si>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</si>
  <si>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</si>
  <si>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</si>
  <si>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</si>
  <si>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</si>
  <si>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</si>
  <si>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</si>
  <si>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</si>
  <si>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</si>
  <si>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</si>
  <si>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</si>
  <si>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</si>
  <si>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</si>
  <si>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</si>
  <si>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</si>
  <si>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</si>
  <si>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</si>
  <si>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</si>
  <si>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</si>
  <si>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</si>
  <si>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</si>
  <si>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</si>
  <si>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</si>
  <si>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</si>
  <si>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</si>
  <si>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</si>
  <si>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</si>
  <si>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</si>
  <si>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</si>
  <si>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</si>
  <si>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</si>
  <si>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</si>
  <si>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</si>
  <si>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</si>
  <si>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</si>
  <si>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</si>
  <si>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</si>
  <si>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</si>
  <si>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</si>
  <si>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</si>
  <si>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</si>
  <si>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</si>
  <si>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</si>
  <si>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</si>
  <si>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</si>
  <si>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</si>
  <si>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</si>
  <si>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</si>
  <si>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</si>
  <si>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</si>
  <si>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</si>
  <si>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</si>
  <si>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</si>
  <si>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</si>
  <si>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</si>
  <si>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</si>
  <si>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</si>
  <si>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</si>
  <si>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</si>
  <si>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</si>
  <si>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</si>
  <si>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</si>
  <si>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</si>
  <si>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</si>
  <si>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</si>
  <si>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</si>
  <si>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</si>
  <si>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</si>
  <si>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</si>
  <si>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</si>
  <si>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</si>
  <si>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</si>
  <si>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</si>
  <si>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</si>
  <si>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</si>
  <si>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</si>
  <si>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</si>
  <si>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</si>
  <si>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</si>
  <si>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</si>
  <si>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</si>
  <si>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</si>
  <si>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</si>
  <si>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</si>
  <si>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</si>
  <si>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</si>
  <si>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</si>
  <si>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</si>
  <si>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</si>
  <si>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</si>
  <si>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</si>
  <si>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</si>
  <si>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</si>
  <si>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</si>
  <si>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</si>
  <si>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</si>
  <si>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</si>
  <si>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</si>
  <si>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</si>
  <si>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</si>
  <si>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</si>
  <si>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</si>
  <si>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</si>
  <si>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</si>
  <si>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</si>
  <si>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</si>
  <si>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</si>
  <si>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</si>
  <si>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</si>
  <si>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</si>
  <si>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</si>
  <si>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</si>
  <si>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</si>
  <si>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</si>
  <si>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</si>
  <si>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</si>
  <si>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</si>
  <si>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</si>
  <si>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</si>
  <si>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</si>
  <si>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</si>
  <si>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</si>
  <si>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</si>
  <si>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</si>
  <si>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</si>
  <si>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</si>
  <si>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</si>
  <si>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</si>
  <si>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</si>
  <si>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</si>
  <si>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</si>
  <si>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</si>
  <si>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</si>
  <si>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</si>
  <si>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</si>
  <si>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</si>
  <si>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</si>
  <si>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</si>
  <si>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</si>
  <si>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</si>
  <si>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</si>
  <si>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</si>
  <si>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</si>
  <si>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</si>
  <si>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</si>
  <si>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</si>
  <si>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</si>
  <si>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</si>
  <si>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</si>
  <si>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</si>
  <si>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</si>
  <si>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</si>
  <si>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</si>
  <si>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</si>
  <si>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</si>
  <si>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</si>
  <si>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</si>
  <si>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</si>
  <si>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</si>
  <si>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</si>
  <si>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</si>
  <si>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</si>
  <si>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</si>
  <si>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</si>
  <si>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</si>
  <si>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</si>
  <si>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</si>
  <si>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</si>
  <si>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</si>
  <si>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</si>
  <si>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</si>
  <si>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</si>
  <si>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</si>
  <si>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</si>
  <si>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</si>
  <si>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</si>
  <si>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</si>
  <si>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</si>
  <si>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</si>
  <si>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</si>
  <si>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</si>
  <si>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</si>
  <si>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</si>
  <si>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</si>
  <si>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</si>
  <si>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</si>
  <si>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</si>
  <si>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</si>
  <si>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</si>
  <si>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</si>
  <si>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</si>
  <si>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</si>
  <si>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</si>
  <si>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</si>
  <si>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</si>
  <si>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</si>
  <si>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</si>
  <si>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</si>
  <si>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</si>
  <si>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</si>
  <si>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</si>
  <si>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</si>
  <si>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</si>
  <si>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</si>
  <si>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</si>
  <si>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</si>
  <si>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</si>
  <si>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</si>
  <si>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</si>
  <si>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</si>
  <si>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</si>
  <si>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</si>
  <si>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</si>
  <si>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</si>
  <si>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</si>
  <si>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</si>
  <si>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</si>
  <si>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</si>
  <si>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</si>
  <si>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</si>
  <si>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</si>
  <si>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</si>
  <si>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</si>
  <si>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</si>
  <si>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</si>
  <si>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</si>
  <si>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</si>
  <si>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</si>
  <si>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</si>
  <si>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</si>
  <si>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</si>
  <si>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</si>
  <si>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</si>
  <si>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</si>
  <si>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</si>
  <si>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</si>
  <si>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</si>
  <si>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</si>
  <si>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</si>
  <si>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</si>
  <si>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</si>
  <si>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</si>
  <si>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</si>
  <si>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</si>
  <si>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</si>
  <si>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</si>
  <si>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</si>
  <si>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</si>
  <si>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</si>
  <si>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</si>
  <si>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</si>
  <si>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</si>
  <si>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</si>
  <si>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</si>
  <si>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</si>
  <si>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</si>
  <si>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</si>
  <si>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</si>
  <si>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</si>
  <si>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</si>
  <si>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</si>
  <si>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</si>
  <si>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</si>
  <si>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</si>
  <si>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</si>
  <si>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</si>
  <si>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</si>
  <si>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</si>
  <si>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</si>
  <si>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</si>
  <si>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</si>
  <si>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</si>
  <si>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</si>
  <si>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</si>
  <si>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</si>
  <si>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</si>
  <si>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</si>
  <si>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</si>
  <si>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</si>
  <si>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</si>
  <si>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</si>
  <si>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</si>
  <si>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</si>
  <si>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</si>
  <si>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</si>
  <si>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</si>
  <si>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</si>
  <si>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</si>
  <si>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</si>
  <si>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</si>
  <si>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</si>
  <si>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</si>
  <si>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</si>
  <si>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</si>
  <si>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</si>
  <si>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</si>
  <si>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</si>
  <si>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</si>
  <si>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</si>
  <si>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</si>
  <si>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</si>
  <si>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</si>
  <si>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</si>
  <si>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</si>
  <si>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</si>
  <si>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</si>
  <si>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</si>
  <si>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</si>
  <si>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</si>
  <si>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</si>
  <si>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</si>
  <si>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</si>
  <si>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</si>
  <si>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</si>
  <si>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</si>
  <si>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</si>
  <si>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</si>
  <si>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</si>
  <si>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</si>
  <si>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</si>
  <si>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</si>
  <si>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</si>
  <si>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</si>
  <si>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</si>
  <si>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</si>
  <si>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</si>
  <si>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</si>
  <si>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</si>
  <si>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</si>
  <si>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</si>
  <si>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</si>
  <si>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</si>
  <si>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</si>
  <si>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</si>
  <si>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</si>
  <si>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</si>
  <si>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</si>
  <si>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</si>
  <si>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</si>
  <si>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</si>
  <si>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</si>
  <si>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</si>
  <si>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</si>
  <si>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</si>
  <si>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</si>
  <si>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</si>
  <si>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</si>
  <si>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</si>
  <si>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</si>
  <si>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</si>
  <si>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</si>
  <si>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</si>
  <si>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</si>
  <si>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</si>
  <si>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</si>
  <si>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</si>
  <si>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</si>
  <si>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</si>
  <si>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</si>
  <si>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</si>
  <si>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</si>
  <si>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</si>
  <si>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</si>
  <si>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</si>
  <si>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</si>
  <si>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</si>
  <si>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</si>
  <si>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</si>
  <si>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</si>
  <si>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</si>
  <si>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</si>
  <si>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</si>
  <si>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</si>
  <si>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</si>
  <si>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</si>
  <si>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</si>
  <si>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</si>
  <si>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</si>
  <si>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</si>
  <si>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</si>
  <si>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</si>
  <si>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</si>
  <si>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</si>
  <si>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</si>
  <si>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</si>
  <si>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</si>
  <si>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</si>
  <si>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</si>
  <si>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</si>
  <si>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</si>
  <si>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</si>
  <si>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</si>
  <si>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</si>
  <si>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</si>
  <si>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</si>
  <si>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</si>
  <si>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</si>
  <si>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</si>
  <si>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</si>
  <si>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</si>
  <si>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</si>
  <si>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</si>
  <si>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</si>
  <si>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</si>
  <si>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</si>
  <si>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</si>
  <si>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</si>
  <si>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</si>
  <si>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</si>
  <si>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</si>
  <si>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</si>
  <si>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</si>
  <si>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</si>
  <si>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</si>
  <si>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</si>
  <si>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</si>
  <si>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</si>
  <si>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</si>
  <si>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</si>
  <si>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</si>
  <si>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</si>
  <si>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</si>
  <si>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</si>
  <si>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</si>
  <si>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</si>
  <si>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</si>
  <si>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</si>
  <si>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</si>
  <si>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</si>
  <si>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</si>
  <si>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</si>
  <si>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</si>
  <si>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</si>
  <si>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</si>
  <si>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</si>
  <si>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</si>
  <si>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</si>
  <si>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</si>
  <si>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</si>
  <si>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</si>
  <si>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</si>
  <si>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</si>
  <si>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</si>
  <si>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</si>
  <si>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</si>
  <si>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</si>
  <si>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</si>
  <si>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</si>
  <si>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</si>
  <si>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</si>
  <si>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</si>
  <si>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</si>
  <si>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</si>
  <si>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</si>
  <si>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</si>
  <si>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</si>
  <si>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</si>
  <si>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</si>
  <si>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</si>
  <si>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</si>
  <si>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</si>
  <si>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</si>
  <si>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</si>
  <si>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</si>
  <si>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</si>
  <si>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</si>
  <si>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</si>
  <si>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</si>
  <si>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</si>
  <si>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</si>
  <si>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</si>
  <si>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</si>
  <si>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</si>
  <si>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</si>
  <si>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</si>
  <si>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</si>
  <si>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</si>
  <si>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</si>
  <si>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</si>
  <si>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</si>
  <si>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</si>
  <si>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</si>
  <si>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</si>
  <si>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</si>
  <si>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</si>
  <si>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</si>
  <si>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</si>
  <si>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</si>
  <si>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</si>
  <si>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</si>
  <si>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</si>
  <si>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</si>
  <si>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</si>
  <si>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</si>
  <si>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</si>
  <si>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</si>
  <si>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</si>
  <si>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</si>
  <si>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</si>
  <si>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</si>
  <si>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</si>
  <si>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</si>
  <si>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</si>
  <si>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</si>
  <si>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</si>
  <si>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</si>
  <si>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</si>
  <si>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</si>
  <si>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</si>
  <si>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</si>
  <si>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</si>
  <si>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</si>
  <si>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</si>
  <si>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</si>
  <si>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</si>
  <si>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</si>
  <si>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</si>
  <si>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</si>
  <si>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</si>
  <si>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</si>
  <si>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</si>
  <si>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</si>
  <si>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</si>
  <si>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</si>
  <si>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</si>
  <si>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</si>
  <si>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</si>
  <si>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</si>
  <si>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</si>
  <si>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</si>
  <si>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</si>
  <si>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</si>
  <si>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</si>
  <si>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</si>
  <si>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</si>
  <si>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</si>
  <si>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</si>
  <si>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</si>
  <si>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</si>
  <si>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</si>
  <si>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</si>
  <si>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</si>
  <si>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</si>
  <si>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</si>
  <si>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</si>
  <si>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</si>
  <si>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</si>
  <si>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</si>
  <si>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</si>
  <si>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</si>
  <si>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</si>
  <si>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</si>
  <si>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</si>
  <si>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</si>
  <si>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</si>
  <si>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</si>
  <si>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</si>
  <si>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</si>
  <si>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</si>
  <si>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</si>
  <si>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</si>
  <si>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</si>
  <si>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</si>
  <si>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</si>
  <si>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</si>
  <si>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</si>
  <si>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</si>
  <si>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</si>
  <si>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</si>
  <si>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</si>
  <si>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</si>
  <si>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</si>
  <si>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</si>
  <si>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</si>
  <si>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</si>
  <si>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</si>
  <si>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</si>
  <si>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</si>
  <si>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</si>
  <si>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</si>
  <si>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</si>
  <si>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</si>
  <si>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</si>
  <si>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</si>
  <si>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</si>
  <si>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</si>
  <si>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</si>
  <si>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</si>
  <si>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</si>
  <si>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</si>
  <si>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</si>
  <si>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</si>
  <si>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</si>
  <si>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</si>
  <si>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</si>
  <si>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</si>
  <si>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</si>
  <si>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</si>
  <si>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</si>
  <si>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</si>
  <si>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</si>
  <si>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</si>
  <si>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</si>
  <si>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</si>
  <si>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</si>
  <si>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</si>
  <si>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</si>
  <si>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</si>
  <si>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</si>
  <si>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</si>
  <si>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</si>
  <si>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</si>
  <si>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</si>
  <si>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</si>
  <si>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</si>
  <si>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</si>
  <si>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</si>
  <si>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</si>
  <si>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</si>
  <si>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</si>
  <si>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</si>
  <si>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</si>
  <si>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</si>
  <si>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</si>
  <si>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</si>
  <si>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</si>
  <si>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</si>
  <si>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</si>
  <si>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</si>
  <si>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</si>
  <si>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</si>
  <si>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</si>
  <si>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</si>
  <si>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</si>
  <si>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</si>
  <si>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</si>
  <si>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</si>
  <si>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</si>
  <si>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</si>
  <si>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</si>
  <si>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</si>
  <si>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</si>
  <si>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</si>
  <si>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</si>
  <si>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</si>
  <si>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</si>
  <si>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</si>
  <si>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</si>
  <si>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</si>
  <si>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</si>
  <si>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</si>
  <si>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</si>
  <si>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</si>
  <si>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</si>
  <si>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</si>
  <si>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</si>
  <si>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</si>
  <si>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</si>
  <si>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</si>
  <si>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</si>
  <si>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</si>
  <si>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</si>
  <si>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</si>
  <si>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</si>
  <si>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</si>
  <si>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</si>
  <si>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</si>
  <si>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</si>
  <si>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</si>
  <si>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</si>
  <si>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</si>
  <si>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</si>
  <si>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</si>
  <si>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</si>
  <si>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</si>
  <si>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</si>
  <si>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</si>
  <si>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</si>
  <si>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</si>
  <si>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</si>
  <si>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</si>
  <si>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</si>
  <si>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</si>
  <si>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</si>
  <si>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</si>
  <si>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</si>
  <si>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</si>
  <si>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</si>
  <si>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</si>
  <si>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</si>
  <si>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</si>
  <si>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</si>
  <si>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</si>
  <si>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</si>
  <si>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</si>
  <si>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</si>
  <si>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</si>
  <si>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</si>
  <si>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</si>
  <si>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</si>
  <si>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</si>
  <si>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</si>
  <si>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</si>
  <si>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</si>
  <si>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</si>
  <si>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</si>
  <si>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</si>
  <si>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</si>
  <si>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</si>
  <si>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</si>
  <si>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</si>
  <si>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</si>
  <si>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</si>
  <si>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</si>
  <si>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</si>
  <si>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</si>
  <si>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</si>
  <si>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</si>
  <si>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</si>
  <si>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</si>
  <si>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</si>
  <si>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</si>
  <si>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</si>
  <si>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</si>
  <si>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</si>
  <si>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</si>
  <si>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</si>
  <si>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</si>
  <si>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</si>
  <si>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</si>
  <si>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</si>
  <si>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</si>
  <si>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</si>
  <si>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</si>
  <si>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</si>
  <si>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</si>
  <si>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</si>
  <si>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</si>
  <si>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</si>
  <si>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</si>
  <si>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</si>
  <si>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</si>
  <si>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</si>
  <si>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</si>
  <si>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</si>
  <si>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</si>
  <si>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</si>
  <si>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</si>
  <si>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</si>
  <si>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</si>
  <si>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</si>
  <si>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</si>
  <si>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</si>
  <si>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</si>
  <si>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</si>
  <si>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</si>
  <si>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</si>
  <si>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</si>
  <si>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</si>
  <si>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</si>
  <si>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</si>
  <si>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</si>
  <si>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</si>
  <si>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</si>
  <si>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</si>
  <si>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</si>
  <si>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</si>
  <si>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</si>
  <si>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</si>
  <si>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</si>
  <si>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</si>
  <si>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</si>
  <si>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</si>
  <si>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</si>
  <si>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</si>
  <si>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</si>
  <si>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</si>
  <si>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</si>
  <si>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</si>
  <si>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</si>
  <si>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</si>
  <si>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</si>
  <si>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</si>
  <si>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</si>
  <si>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</si>
  <si>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</si>
  <si>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</si>
  <si>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</si>
  <si>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</si>
  <si>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</si>
  <si>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</si>
  <si>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</si>
  <si>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</si>
  <si>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</si>
  <si>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</si>
  <si>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</si>
  <si>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</si>
  <si>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</si>
  <si>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</si>
  <si>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</si>
  <si>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</si>
  <si>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</si>
  <si>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</si>
  <si>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</si>
  <si>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</si>
  <si>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</si>
  <si>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</si>
  <si>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</si>
  <si>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</si>
  <si>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</si>
  <si>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</si>
  <si>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</si>
  <si>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</si>
  <si>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</si>
  <si>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</si>
  <si>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</si>
  <si>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</si>
  <si>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</si>
  <si>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</si>
  <si>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</si>
  <si>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</si>
  <si>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</si>
  <si>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</si>
  <si>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</si>
  <si>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</si>
  <si>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</si>
  <si>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</si>
  <si>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</si>
  <si>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</si>
  <si>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</si>
  <si>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</si>
  <si>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</si>
  <si>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</si>
  <si>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</si>
  <si>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</si>
  <si>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</si>
  <si>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</si>
  <si>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</si>
  <si>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</si>
  <si>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</si>
  <si>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</si>
  <si>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</si>
  <si>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</si>
  <si>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</si>
  <si>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</si>
  <si>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</si>
  <si>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</si>
  <si>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</si>
  <si>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</si>
  <si>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</si>
  <si>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</si>
  <si>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</si>
  <si>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</si>
  <si>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</si>
  <si>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</si>
  <si>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</si>
  <si>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</si>
  <si>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</si>
  <si>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</si>
  <si>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</si>
  <si>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</si>
  <si>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</si>
  <si>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</si>
  <si>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</si>
  <si>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</si>
  <si>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</si>
  <si>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</si>
  <si>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</si>
  <si>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</si>
  <si>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</si>
  <si>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</si>
  <si>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</si>
  <si>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</si>
  <si>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</si>
  <si>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</si>
  <si>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</si>
  <si>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</si>
  <si>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</si>
  <si>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</si>
  <si>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</si>
  <si>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</si>
  <si>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</si>
  <si>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</si>
  <si>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</si>
  <si>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</si>
  <si>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</si>
  <si>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</si>
  <si>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</si>
  <si>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</si>
  <si>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</si>
  <si>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</si>
  <si>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</si>
  <si>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</si>
  <si>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</si>
  <si>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</si>
  <si>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</si>
  <si>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</si>
  <si>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</si>
  <si>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</si>
  <si>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</si>
  <si>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</si>
  <si>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</si>
  <si>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</si>
  <si>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</si>
  <si>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</si>
  <si>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</si>
  <si>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</si>
  <si>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</si>
  <si>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</si>
  <si>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</si>
  <si>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</si>
  <si>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</si>
  <si>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</si>
  <si>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</si>
  <si>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</si>
  <si>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</si>
  <si>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</si>
  <si>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</si>
  <si>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</si>
  <si>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</si>
  <si>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</si>
  <si>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</si>
  <si>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</si>
  <si>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</si>
  <si>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</si>
  <si>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</si>
  <si>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</si>
  <si>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</si>
  <si>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</si>
  <si>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</si>
  <si>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</si>
  <si>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</si>
  <si>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</si>
  <si>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</si>
  <si>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</si>
  <si>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</si>
  <si>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</si>
  <si>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</si>
  <si>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</si>
  <si>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</si>
  <si>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</si>
  <si>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</si>
  <si>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</si>
  <si>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</si>
  <si>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</si>
  <si>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</si>
  <si>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</si>
  <si>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</si>
  <si>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</si>
  <si>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</si>
  <si>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</si>
  <si>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</si>
  <si>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</si>
  <si>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</si>
  <si>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</si>
  <si>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</si>
  <si>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</si>
  <si>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</si>
  <si>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</si>
  <si>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</si>
  <si>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</si>
  <si>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</si>
  <si>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</si>
  <si>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</si>
  <si>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</si>
  <si>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</si>
  <si>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</si>
  <si>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</si>
  <si>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</si>
  <si>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</si>
  <si>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</si>
  <si>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</si>
  <si>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</si>
  <si>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</si>
  <si>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</si>
  <si>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</si>
  <si>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</si>
  <si>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</si>
  <si>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</si>
  <si>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</si>
  <si>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</si>
  <si>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</si>
  <si>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</si>
  <si>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</si>
  <si>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</si>
  <si>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</si>
  <si>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</si>
  <si>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</si>
  <si>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</si>
  <si>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</si>
  <si>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</si>
  <si>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</si>
  <si>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</si>
  <si>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</si>
  <si>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</si>
  <si>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</si>
  <si>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</si>
  <si>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</si>
  <si>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</si>
  <si>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</si>
  <si>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</si>
  <si>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</si>
  <si>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</si>
  <si>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</si>
  <si>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</si>
  <si>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</si>
  <si>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</si>
  <si>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</si>
  <si>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</si>
  <si>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</si>
  <si>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</si>
  <si>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</si>
  <si>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</si>
  <si>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</si>
  <si>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</si>
  <si>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</si>
  <si>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</si>
  <si>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</si>
  <si>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</si>
  <si>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</si>
  <si>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</si>
  <si>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</si>
  <si>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</si>
  <si>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</si>
  <si>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</si>
  <si>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</si>
  <si>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</si>
  <si>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</si>
  <si>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</si>
  <si>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</si>
  <si>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</si>
  <si>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</si>
  <si>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</si>
  <si>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</si>
  <si>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</si>
  <si>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</si>
  <si>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</si>
  <si>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</si>
  <si>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</si>
  <si>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</si>
  <si>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</si>
  <si>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</si>
  <si>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</si>
  <si>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</si>
  <si>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</si>
  <si>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</si>
  <si>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</si>
  <si>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</si>
  <si>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</si>
  <si>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</si>
  <si>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</si>
  <si>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</si>
  <si>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</si>
  <si>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</si>
  <si>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</si>
  <si>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</si>
  <si>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</si>
  <si>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</si>
  <si>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</si>
  <si>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</si>
  <si>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</si>
  <si>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</si>
  <si>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</si>
  <si>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</si>
  <si>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</si>
  <si>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</si>
  <si>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</si>
  <si>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</si>
  <si>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</si>
  <si>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</si>
  <si>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</si>
  <si>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</si>
  <si>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</si>
  <si>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</si>
  <si>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</si>
  <si>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</si>
  <si>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</si>
  <si>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</si>
  <si>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</si>
  <si>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</si>
  <si>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</si>
  <si>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</si>
  <si>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</si>
  <si>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</si>
  <si>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</si>
  <si>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</si>
  <si>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</si>
  <si>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</si>
  <si>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</si>
  <si>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</si>
  <si>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</si>
  <si>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</si>
  <si>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</si>
  <si>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</si>
  <si>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</si>
  <si>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</si>
  <si>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</si>
  <si>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</si>
  <si>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</si>
  <si>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</si>
  <si>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</si>
  <si>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</si>
  <si>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</si>
  <si>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</si>
  <si>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</si>
  <si>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</si>
  <si>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</si>
  <si>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</si>
  <si>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</si>
  <si>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</si>
  <si>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</si>
  <si>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</si>
  <si>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</si>
  <si>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</si>
  <si>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</si>
  <si>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</si>
  <si>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</si>
  <si>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</si>
  <si>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</si>
  <si>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</si>
  <si>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</si>
  <si>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</si>
  <si>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</si>
  <si>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</si>
  <si>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</si>
  <si>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</si>
  <si>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</si>
  <si>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</si>
  <si>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</si>
  <si>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</si>
  <si>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</si>
  <si>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</si>
  <si>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</si>
  <si>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</si>
  <si>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</si>
  <si>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</si>
  <si>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</si>
  <si>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</si>
  <si>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</si>
  <si>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</si>
  <si>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</si>
  <si>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</si>
  <si>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</si>
  <si>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</si>
  <si>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</si>
  <si>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</si>
  <si>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</si>
  <si>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</si>
  <si>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</si>
  <si>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</si>
  <si>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</si>
  <si>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</si>
  <si>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</si>
  <si>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</si>
  <si>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</si>
  <si>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</si>
  <si>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</si>
  <si>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</si>
  <si>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</si>
  <si>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</si>
  <si>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</si>
  <si>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</si>
  <si>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</si>
  <si>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</si>
  <si>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</si>
  <si>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</si>
  <si>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</si>
  <si>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</si>
  <si>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</si>
  <si>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</si>
  <si>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</si>
  <si>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</si>
  <si>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</si>
  <si>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</si>
  <si>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</si>
  <si>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</si>
  <si>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</si>
  <si>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</si>
  <si>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</si>
  <si>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</si>
  <si>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</si>
  <si>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</si>
  <si>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</si>
  <si>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</si>
  <si>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</si>
  <si>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</si>
  <si>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</si>
  <si>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</si>
  <si>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</si>
  <si>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</si>
  <si>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</si>
  <si>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</si>
  <si>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</si>
  <si>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</si>
  <si>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</si>
  <si>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</si>
  <si>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</si>
  <si>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</si>
  <si>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</si>
  <si>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</si>
  <si>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</si>
  <si>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</si>
  <si>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</si>
  <si>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</si>
  <si>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</si>
  <si>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</si>
  <si>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</si>
  <si>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</si>
  <si>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</si>
  <si>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</si>
  <si>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</si>
  <si>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</si>
  <si>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</si>
  <si>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</si>
  <si>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</si>
  <si>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</si>
  <si>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</si>
  <si>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</si>
  <si>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</si>
  <si>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</si>
  <si>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</si>
  <si>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</si>
  <si>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</si>
  <si>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</si>
  <si>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</si>
  <si>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</si>
  <si>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</si>
  <si>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</si>
  <si>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</si>
  <si>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</si>
  <si>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</si>
  <si>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</si>
  <si>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</si>
  <si>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</si>
  <si>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</si>
  <si>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</si>
  <si>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</si>
  <si>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</si>
  <si>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</si>
  <si>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</si>
  <si>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</si>
  <si>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</si>
  <si>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</si>
  <si>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</si>
  <si>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</si>
  <si>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</si>
  <si>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</si>
  <si>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</si>
  <si>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</si>
  <si>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</si>
  <si>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</si>
  <si>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</si>
  <si>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</si>
  <si>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</si>
  <si>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</si>
  <si>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</si>
  <si>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</si>
  <si>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</si>
  <si>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</si>
  <si>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</si>
  <si>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</si>
  <si>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</si>
  <si>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</si>
  <si>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</si>
  <si>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</si>
  <si>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</si>
  <si>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</si>
  <si>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</si>
  <si>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</si>
  <si>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</si>
  <si>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</si>
  <si>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</si>
  <si>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</si>
  <si>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</si>
  <si>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</si>
  <si>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</si>
  <si>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</si>
  <si>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</si>
  <si>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</si>
  <si>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</si>
  <si>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</si>
  <si>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</si>
  <si>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</si>
  <si>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</si>
  <si>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</si>
  <si>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</si>
  <si>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</si>
  <si>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</si>
  <si>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</si>
  <si>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</si>
  <si>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</si>
  <si>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</si>
  <si>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</si>
  <si>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</si>
  <si>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</si>
  <si>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</si>
  <si>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</si>
  <si>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</si>
  <si>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</si>
  <si>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</si>
  <si>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</si>
  <si>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</si>
  <si>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</si>
  <si>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</si>
  <si>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</si>
  <si>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</si>
  <si>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</si>
  <si>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</si>
  <si>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</si>
  <si>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</si>
  <si>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</si>
  <si>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</si>
  <si>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</si>
  <si>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</si>
  <si>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</si>
  <si>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</si>
  <si>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</si>
  <si>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</si>
  <si>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</si>
  <si>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</si>
  <si>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</si>
  <si>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</si>
  <si>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</si>
  <si>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</si>
  <si>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</si>
  <si>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</si>
  <si>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</si>
  <si>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</si>
  <si>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</si>
  <si>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</si>
  <si>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</si>
  <si>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</si>
  <si>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</si>
  <si>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</si>
  <si>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</si>
  <si>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</si>
  <si>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</si>
  <si>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</si>
  <si>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</si>
  <si>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</si>
  <si>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</si>
  <si>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</si>
  <si>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</si>
  <si>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</si>
  <si>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</si>
  <si>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</si>
  <si>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</si>
  <si>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</si>
  <si>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</si>
  <si>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</si>
  <si>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</si>
  <si>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</si>
  <si>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</si>
  <si>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</si>
  <si>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</si>
  <si>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</si>
  <si>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</si>
  <si>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</si>
  <si>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</si>
  <si>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</si>
  <si>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</si>
  <si>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</si>
  <si>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</si>
  <si>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</si>
  <si>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</si>
  <si>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</si>
  <si>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</si>
  <si>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</si>
  <si>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</si>
  <si>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</si>
  <si>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</si>
  <si>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</si>
  <si>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</si>
  <si>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</si>
  <si>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</si>
  <si>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</si>
  <si>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</si>
  <si>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</si>
  <si>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</si>
  <si>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</si>
  <si>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</si>
  <si>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</si>
  <si>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</si>
  <si>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</si>
  <si>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</si>
  <si>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</si>
  <si>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</si>
  <si>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</si>
  <si>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</si>
  <si>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</si>
  <si>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</si>
  <si>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</si>
  <si>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</si>
  <si>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</si>
  <si>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</si>
  <si>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</si>
  <si>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</si>
  <si>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</si>
  <si>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</si>
  <si>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</si>
  <si>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</si>
  <si>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</si>
  <si>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</si>
  <si>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</si>
  <si>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</si>
  <si>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</si>
  <si>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</si>
  <si>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</si>
  <si>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</si>
  <si>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</si>
  <si>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</si>
  <si>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</si>
  <si>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</si>
  <si>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</si>
  <si>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</si>
  <si>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</si>
  <si>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</si>
  <si>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</si>
  <si>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</si>
  <si>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</si>
  <si>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</si>
  <si>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</si>
  <si>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</si>
  <si>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</si>
  <si>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</si>
  <si>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</si>
  <si>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</si>
  <si>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</si>
  <si>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</si>
  <si>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</si>
  <si>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</si>
  <si>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</si>
  <si>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</si>
  <si>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</si>
  <si>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</si>
  <si>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</si>
  <si>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</si>
  <si>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</si>
  <si>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</si>
  <si>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</si>
  <si>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</si>
  <si>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</si>
  <si>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</si>
  <si>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</si>
  <si>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</si>
  <si>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</si>
  <si>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</si>
  <si>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</si>
  <si>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</si>
  <si>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</si>
  <si>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</si>
  <si>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</si>
  <si>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</si>
  <si>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</si>
  <si>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</si>
  <si>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</si>
  <si>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</si>
  <si>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</si>
  <si>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</si>
  <si>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</si>
  <si>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</si>
  <si>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</si>
  <si>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</si>
  <si>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</si>
  <si>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</si>
  <si>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</si>
  <si>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</si>
  <si>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</si>
  <si>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</si>
  <si>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</si>
  <si>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</si>
  <si>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</si>
  <si>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</si>
  <si>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</si>
  <si>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</si>
  <si>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</si>
  <si>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</si>
  <si>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</si>
  <si>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</si>
  <si>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</si>
  <si>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</si>
  <si>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</si>
  <si>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</si>
  <si>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</si>
  <si>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</si>
  <si>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</si>
  <si>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</si>
  <si>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</si>
  <si>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</si>
  <si>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</si>
  <si>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</si>
  <si>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</si>
  <si>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</si>
  <si>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</si>
  <si>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</si>
  <si>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</si>
  <si>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</si>
  <si>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</si>
  <si>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</si>
  <si>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</si>
  <si>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</si>
  <si>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</si>
  <si>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</si>
  <si>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</si>
  <si>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</si>
  <si>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</si>
  <si>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</si>
  <si>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</si>
  <si>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</si>
  <si>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</si>
  <si>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</si>
  <si>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</si>
  <si>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</si>
  <si>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</si>
  <si>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</si>
  <si>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</si>
  <si>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</si>
  <si>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</si>
  <si>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</si>
  <si>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</si>
  <si>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</si>
  <si>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</si>
  <si>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</si>
  <si>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</si>
  <si>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</si>
  <si>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</si>
  <si>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</si>
  <si>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</si>
  <si>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</si>
  <si>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</si>
  <si>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</si>
  <si>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</si>
  <si>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</si>
  <si>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</si>
  <si>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</si>
  <si>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</si>
  <si>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</si>
  <si>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</si>
  <si>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</si>
  <si>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</si>
  <si>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</si>
  <si>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</si>
  <si>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</si>
  <si>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</si>
  <si>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</si>
  <si>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</si>
  <si>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</si>
  <si>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</si>
  <si>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</si>
  <si>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</si>
  <si>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</si>
  <si>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</si>
  <si>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</si>
  <si>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</si>
  <si>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</si>
  <si>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</si>
  <si>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</si>
  <si>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</si>
  <si>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</si>
  <si>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</si>
  <si>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</si>
  <si>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</si>
  <si>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</si>
  <si>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</si>
  <si>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</si>
  <si>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</si>
  <si>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</si>
  <si>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</si>
  <si>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</si>
  <si>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</si>
  <si>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</si>
  <si>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</si>
  <si>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</si>
  <si>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</si>
  <si>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</si>
  <si>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</si>
  <si>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</si>
  <si>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</si>
  <si>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</si>
  <si>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</si>
  <si>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</si>
  <si>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</si>
  <si>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</si>
  <si>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</si>
  <si>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</si>
  <si>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</si>
  <si>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</si>
  <si>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</si>
  <si>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</si>
  <si>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</si>
  <si>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</si>
  <si>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</si>
  <si>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</si>
  <si>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</si>
  <si>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</si>
  <si>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</si>
  <si>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</si>
  <si>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</si>
  <si>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</si>
  <si>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</si>
  <si>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</si>
  <si>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</si>
  <si>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</si>
  <si>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</si>
  <si>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</si>
  <si>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</si>
  <si>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</si>
  <si>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</si>
  <si>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</si>
  <si>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</si>
  <si>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</si>
  <si>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</si>
  <si>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</si>
  <si>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</si>
  <si>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</si>
  <si>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</si>
  <si>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</si>
  <si>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</si>
  <si>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</si>
  <si>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</si>
  <si>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</si>
  <si>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</si>
  <si>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</si>
  <si>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</si>
  <si>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</si>
  <si>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</si>
  <si>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</si>
  <si>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</si>
  <si>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</si>
  <si>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</si>
  <si>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</si>
  <si>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</si>
  <si>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</si>
  <si>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</si>
  <si>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</si>
  <si>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</si>
  <si>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</si>
  <si>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</si>
  <si>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</si>
  <si>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</si>
  <si>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</si>
  <si>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</si>
  <si>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</si>
  <si>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</si>
  <si>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</si>
  <si>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</si>
  <si>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</si>
  <si>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</si>
  <si>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</si>
  <si>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</si>
  <si>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</si>
  <si>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</si>
  <si>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</si>
  <si>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</si>
  <si>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</si>
  <si>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</si>
  <si>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</si>
  <si>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</si>
  <si>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</si>
  <si>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</si>
  <si>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</si>
  <si>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</si>
  <si>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</si>
  <si>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</si>
  <si>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</si>
  <si>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</si>
  <si>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</si>
  <si>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</si>
  <si>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</si>
  <si>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</si>
  <si>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</si>
  <si>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</si>
  <si>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</si>
  <si>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</si>
  <si>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</si>
  <si>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</si>
  <si>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</si>
  <si>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</si>
  <si>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</si>
  <si>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</si>
  <si>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</si>
  <si>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</si>
  <si>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</si>
  <si>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</si>
  <si>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</si>
  <si>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</si>
  <si>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</si>
  <si>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</si>
  <si>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</si>
  <si>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</si>
  <si>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</si>
  <si>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</si>
  <si>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</si>
  <si>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</si>
  <si>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</si>
  <si>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</si>
  <si>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</si>
  <si>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</si>
  <si>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</si>
  <si>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</si>
  <si>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</si>
  <si>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</si>
  <si>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</si>
  <si>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</si>
  <si>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</si>
  <si>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</si>
  <si>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</si>
  <si>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</si>
  <si>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</si>
  <si>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</si>
  <si>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</si>
  <si>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</si>
  <si>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</si>
  <si>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</si>
  <si>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</si>
  <si>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</si>
  <si>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</si>
  <si>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</si>
  <si>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</si>
  <si>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</si>
  <si>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</si>
  <si>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</si>
  <si>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</si>
  <si>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</si>
  <si>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</si>
  <si>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</si>
  <si>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</si>
  <si>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</si>
  <si>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</si>
  <si>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</si>
  <si>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</si>
  <si>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</si>
  <si>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</si>
  <si>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</si>
  <si>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</si>
  <si>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</si>
  <si>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</si>
  <si>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</si>
  <si>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</si>
  <si>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</si>
  <si>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</si>
  <si>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</si>
  <si>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</si>
  <si>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</si>
  <si>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</si>
  <si>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</si>
  <si>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</si>
  <si>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</si>
  <si>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</si>
  <si>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</si>
  <si>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</si>
  <si>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</si>
  <si>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</si>
  <si>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</si>
  <si>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</si>
  <si>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</si>
  <si>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</si>
  <si>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</si>
  <si>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</si>
  <si>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</si>
  <si>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</si>
  <si>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</si>
  <si>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</si>
  <si>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</si>
  <si>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</si>
  <si>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</si>
  <si>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</si>
  <si>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</si>
  <si>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</si>
  <si>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</si>
  <si>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</si>
  <si>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</si>
  <si>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</si>
  <si>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</si>
  <si>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</si>
  <si>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</si>
  <si>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</si>
  <si>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</si>
  <si>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</si>
  <si>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</si>
  <si>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</si>
  <si>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</si>
  <si>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</si>
  <si>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</si>
  <si>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</si>
  <si>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</si>
  <si>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</si>
  <si>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</si>
  <si>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</si>
  <si>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</si>
  <si>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</si>
  <si>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</si>
  <si>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</si>
  <si>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</si>
  <si>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</si>
  <si>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</si>
  <si>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</si>
  <si>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</si>
  <si>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</si>
  <si>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</si>
  <si>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</si>
  <si>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</si>
  <si>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</si>
  <si>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</si>
  <si>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</si>
  <si>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</si>
  <si>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</si>
  <si>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</si>
  <si>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</si>
  <si>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</si>
  <si>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</si>
  <si>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</si>
  <si>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</si>
  <si>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</si>
  <si>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</si>
  <si>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</si>
  <si>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</si>
  <si>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</si>
  <si>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</si>
  <si>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</si>
  <si>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</si>
  <si>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</si>
  <si>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</si>
  <si>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</si>
  <si>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</si>
  <si>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</si>
  <si>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</si>
  <si>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</si>
  <si>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</si>
  <si>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</si>
  <si>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</si>
  <si>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</si>
  <si>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</si>
  <si>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</si>
  <si>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</si>
  <si>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</si>
  <si>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</si>
  <si>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</si>
  <si>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</si>
  <si>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</si>
  <si>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</si>
  <si>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</si>
  <si>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</si>
  <si>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</si>
  <si>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</si>
  <si>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</si>
  <si>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</si>
  <si>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</si>
  <si>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</si>
  <si>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</si>
  <si>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</si>
  <si>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</si>
  <si>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</si>
  <si>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</si>
  <si>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</si>
  <si>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</si>
  <si>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</si>
  <si>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</si>
  <si>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</si>
  <si>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</si>
  <si>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</si>
  <si>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</si>
  <si>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</si>
  <si>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</si>
  <si>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</si>
  <si>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</si>
  <si>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</si>
  <si>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</si>
  <si>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</si>
  <si>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</si>
  <si>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</si>
  <si>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</si>
  <si>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</si>
  <si>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</si>
  <si>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</si>
  <si>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</si>
  <si>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</si>
  <si>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</si>
  <si>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</si>
  <si>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</si>
  <si>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</si>
  <si>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</si>
  <si>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</si>
  <si>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</si>
  <si>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</si>
  <si>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</si>
  <si>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</si>
  <si>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</si>
  <si>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</si>
  <si>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</si>
  <si>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</si>
  <si>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</si>
  <si>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</si>
  <si>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</si>
  <si>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</si>
  <si>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</si>
  <si>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</si>
  <si>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</si>
  <si>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</si>
  <si>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</si>
  <si>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</si>
  <si>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</si>
  <si>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</si>
  <si>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</si>
  <si>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</si>
  <si>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</si>
  <si>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</si>
  <si>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</si>
  <si>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</si>
  <si>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</si>
  <si>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</si>
  <si>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</si>
  <si>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</si>
  <si>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</si>
  <si>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</si>
  <si>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</si>
  <si>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</si>
  <si>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</si>
  <si>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</si>
  <si>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</si>
  <si>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</si>
  <si>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</si>
  <si>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</si>
  <si>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</si>
  <si>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</si>
  <si>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</si>
  <si>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</si>
  <si>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</si>
  <si>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</si>
  <si>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</si>
  <si>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</si>
  <si>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</si>
  <si>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</si>
  <si>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</si>
  <si>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</si>
  <si>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</si>
  <si>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</si>
  <si>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</si>
  <si>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</si>
  <si>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</si>
  <si>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</si>
  <si>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</si>
  <si>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</si>
  <si>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</si>
  <si>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</si>
  <si>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</si>
  <si>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</si>
  <si>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</si>
  <si>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</si>
  <si>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</si>
  <si>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</si>
  <si>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</si>
  <si>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</si>
  <si>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</si>
  <si>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</si>
  <si>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</si>
  <si>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</si>
  <si>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</si>
  <si>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</si>
  <si>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</si>
  <si>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</si>
  <si>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</si>
  <si>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</si>
  <si>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</si>
  <si>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</si>
  <si>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</si>
  <si>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</si>
  <si>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</si>
  <si>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</si>
  <si>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</si>
  <si>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</si>
  <si>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</si>
  <si>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</si>
  <si>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</si>
  <si>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</si>
  <si>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</si>
  <si>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</si>
  <si>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</si>
  <si>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</si>
  <si>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</si>
  <si>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</si>
  <si>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</si>
  <si>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</si>
  <si>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</si>
  <si>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</si>
  <si>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</si>
  <si>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</si>
  <si>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</si>
  <si>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</si>
  <si>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</si>
  <si>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</si>
  <si>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</si>
  <si>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</si>
  <si>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</si>
  <si>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</si>
  <si>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</si>
  <si>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</si>
  <si>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</si>
  <si>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</si>
  <si>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</si>
  <si>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</si>
  <si>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</si>
  <si>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</si>
  <si>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</si>
  <si>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</si>
  <si>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</si>
  <si>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</si>
  <si>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</si>
  <si>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</si>
  <si>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</si>
  <si>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</si>
  <si>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</si>
  <si>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</si>
  <si>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</si>
  <si>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</si>
  <si>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</si>
  <si>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</si>
  <si>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</si>
  <si>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</si>
  <si>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</si>
  <si>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</si>
  <si>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</si>
  <si>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</si>
  <si>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</si>
  <si>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</si>
  <si>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</si>
  <si>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</si>
  <si>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</si>
  <si>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</si>
  <si>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</si>
  <si>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</si>
  <si>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</si>
  <si>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</si>
  <si>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</si>
  <si>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</si>
  <si>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</si>
  <si>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</si>
  <si>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</si>
  <si>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</si>
  <si>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</si>
  <si>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</si>
  <si>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</si>
  <si>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</si>
  <si>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</si>
  <si>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</si>
  <si>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</si>
  <si>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</si>
  <si>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</si>
  <si>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</si>
  <si>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</si>
  <si>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</si>
  <si>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</si>
  <si>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</si>
  <si>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</si>
  <si>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</si>
  <si>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</si>
  <si>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</si>
  <si>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</si>
  <si>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</si>
  <si>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</si>
  <si>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</si>
  <si>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</si>
  <si>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</si>
  <si>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</si>
  <si>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</si>
  <si>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</si>
  <si>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</si>
  <si>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</si>
  <si>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</si>
  <si>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</si>
  <si>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</si>
  <si>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</si>
  <si>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</si>
  <si>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</si>
  <si>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</si>
  <si>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</si>
  <si>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</si>
  <si>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</si>
  <si>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</si>
  <si>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</si>
  <si>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</si>
  <si>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</si>
  <si>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</si>
  <si>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</si>
  <si>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</si>
  <si>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</si>
  <si>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</si>
  <si>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</si>
  <si>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</si>
  <si>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</si>
  <si>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</si>
  <si>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</si>
  <si>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</si>
  <si>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</si>
  <si>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</si>
  <si>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</si>
  <si>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</si>
  <si>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</si>
  <si>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</si>
  <si>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</si>
  <si>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</si>
  <si>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</si>
  <si>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</si>
  <si>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</si>
  <si>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</si>
  <si>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</si>
  <si>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</si>
  <si>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</si>
  <si>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</si>
  <si>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</si>
  <si>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</si>
  <si>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</si>
  <si>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</si>
  <si>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</si>
  <si>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</si>
  <si>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</si>
  <si>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</si>
  <si>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</si>
  <si>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</si>
  <si>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</si>
  <si>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</si>
  <si>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</si>
  <si>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</si>
  <si>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</si>
  <si>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</si>
  <si>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</si>
  <si>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</si>
  <si>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</si>
  <si>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</si>
  <si>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</si>
  <si>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</si>
  <si>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</si>
  <si>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</si>
  <si>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</si>
  <si>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</si>
  <si>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</si>
  <si>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</si>
  <si>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</si>
  <si>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</si>
  <si>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</si>
  <si>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</si>
  <si>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</si>
  <si>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</si>
  <si>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</si>
  <si>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</si>
  <si>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</si>
  <si>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</si>
  <si>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</si>
  <si>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</si>
  <si>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</si>
  <si>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</si>
  <si>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</si>
  <si>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</si>
  <si>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</si>
  <si>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</si>
  <si>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</si>
  <si>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</si>
  <si>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</si>
  <si>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</si>
  <si>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</si>
  <si>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</si>
  <si>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</si>
  <si>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</si>
  <si>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</si>
  <si>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</si>
  <si>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</si>
  <si>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</si>
  <si>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</si>
  <si>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</si>
  <si>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</si>
  <si>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</si>
  <si>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</si>
  <si>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</si>
  <si>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</si>
  <si>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</si>
  <si>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</si>
  <si>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</si>
  <si>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</si>
  <si>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</si>
  <si>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</si>
  <si>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</si>
  <si>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</si>
  <si>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</si>
  <si>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</si>
  <si>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</si>
  <si>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</si>
  <si>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</si>
  <si>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</si>
  <si>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</si>
  <si>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</si>
  <si>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</si>
  <si>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</si>
  <si>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</si>
  <si>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</si>
  <si>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</si>
  <si>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</si>
  <si>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</si>
  <si>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</si>
  <si>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</si>
  <si>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</si>
  <si>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</si>
  <si>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</si>
  <si>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</si>
  <si>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</si>
  <si>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</si>
  <si>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</si>
  <si>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</si>
  <si>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</si>
  <si>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</si>
  <si>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</si>
  <si>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</si>
  <si>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</si>
  <si>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</si>
  <si>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</si>
  <si>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</si>
  <si>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</si>
  <si>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</si>
  <si>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</si>
  <si>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</si>
  <si>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</si>
  <si>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</si>
  <si>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</si>
  <si>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</si>
  <si>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</si>
  <si>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</si>
  <si>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</si>
  <si>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</si>
  <si>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</si>
  <si>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</si>
  <si>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</si>
  <si>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</si>
  <si>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</si>
  <si>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</si>
  <si>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</si>
  <si>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</si>
  <si>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</si>
  <si>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</si>
  <si>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</si>
  <si>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</si>
  <si>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</si>
  <si>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</si>
  <si>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</si>
  <si>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</si>
  <si>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</si>
  <si>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</si>
  <si>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</si>
  <si>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</si>
  <si>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</si>
  <si>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</si>
  <si>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</si>
  <si>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</si>
  <si>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</si>
  <si>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</si>
  <si>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</si>
  <si>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</si>
  <si>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</si>
  <si>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</si>
  <si>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</si>
  <si>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</si>
  <si>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</si>
  <si>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</si>
  <si>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</si>
  <si>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</si>
  <si>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</si>
  <si>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</si>
  <si>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</si>
  <si>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</si>
  <si>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</si>
  <si>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</si>
  <si>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</si>
  <si>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</si>
  <si>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</si>
  <si>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</si>
  <si>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</si>
  <si>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</si>
  <si>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</si>
  <si>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</si>
  <si>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</si>
  <si>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</si>
  <si>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</si>
  <si>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</si>
  <si>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</si>
  <si>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</si>
  <si>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</si>
  <si>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</si>
  <si>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</si>
  <si>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</si>
  <si>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</si>
  <si>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</si>
  <si>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</si>
  <si>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</si>
  <si>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</si>
  <si>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</si>
  <si>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</si>
  <si>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</si>
  <si>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</si>
  <si>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</si>
  <si>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</si>
  <si>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</si>
  <si>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</si>
  <si>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</si>
  <si>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</si>
  <si>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</si>
  <si>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</si>
  <si>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</si>
  <si>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</si>
  <si>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</si>
  <si>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</si>
  <si>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</si>
  <si>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</si>
  <si>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</si>
  <si>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</si>
  <si>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</si>
  <si>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</si>
  <si>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</si>
  <si>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</si>
  <si>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</si>
  <si>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</si>
  <si>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</si>
  <si>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</si>
  <si>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</si>
  <si>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</si>
  <si>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</si>
  <si>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</si>
  <si>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</si>
  <si>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</si>
  <si>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</si>
  <si>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</si>
  <si>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</si>
  <si>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</si>
  <si>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</si>
  <si>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</si>
  <si>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</si>
  <si>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</si>
  <si>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</si>
  <si>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</si>
  <si>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</si>
  <si>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</si>
  <si>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</si>
  <si>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</si>
  <si>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</si>
  <si>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</si>
  <si>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</si>
  <si>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</si>
  <si>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</si>
  <si>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</si>
  <si>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</si>
  <si>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</si>
  <si>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</si>
  <si>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</si>
  <si>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</si>
  <si>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</si>
  <si>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</si>
  <si>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</si>
  <si>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</si>
  <si>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</si>
  <si>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</si>
  <si>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</si>
  <si>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</si>
  <si>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</si>
  <si>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</si>
  <si>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</si>
  <si>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</si>
  <si>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</si>
  <si>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</si>
  <si>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</si>
  <si>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</si>
  <si>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</si>
  <si>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</si>
  <si>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</si>
  <si>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</si>
  <si>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</si>
  <si>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</si>
  <si>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</si>
  <si>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</si>
  <si>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</si>
  <si>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</si>
  <si>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</si>
  <si>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</si>
  <si>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</si>
  <si>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</si>
  <si>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</si>
  <si>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</si>
  <si>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</si>
  <si>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</si>
  <si>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</si>
  <si>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</si>
  <si>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</si>
  <si>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</si>
  <si>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</si>
  <si>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</si>
  <si>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</si>
  <si>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</si>
  <si>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</si>
  <si>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</si>
  <si>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</si>
  <si>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</si>
  <si>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</si>
  <si>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</si>
  <si>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</si>
  <si>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</si>
  <si>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</si>
  <si>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</si>
  <si>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</si>
  <si>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</si>
  <si>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</si>
  <si>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</si>
  <si>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</si>
  <si>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</si>
  <si>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</si>
  <si>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</si>
  <si>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</si>
  <si>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</si>
  <si>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</si>
  <si>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</si>
  <si>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</si>
  <si>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</si>
  <si>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</si>
  <si>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</si>
  <si>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</si>
  <si>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</si>
  <si>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</si>
  <si>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</si>
  <si>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</si>
  <si>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</si>
  <si>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</si>
  <si>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</si>
  <si>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</si>
  <si>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</si>
  <si>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</si>
  <si>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</si>
  <si>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</si>
  <si>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</si>
  <si>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</si>
  <si>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</si>
  <si>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</si>
  <si>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</si>
  <si>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</si>
  <si>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</si>
  <si>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</si>
  <si>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</si>
  <si>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</si>
  <si>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</si>
  <si>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</si>
  <si>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</si>
  <si>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</si>
  <si>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</si>
  <si>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</si>
  <si>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</si>
  <si>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</si>
  <si>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</si>
  <si>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</si>
  <si>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</si>
  <si>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</si>
  <si>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</si>
  <si>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</si>
  <si>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</si>
  <si>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</si>
  <si>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</si>
  <si>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</si>
  <si>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</si>
  <si>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</si>
  <si>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</si>
  <si>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</si>
  <si>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</si>
  <si>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</si>
  <si>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</si>
  <si>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</si>
  <si>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</si>
  <si>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</si>
  <si>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</si>
  <si>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</si>
  <si>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</si>
  <si>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</si>
  <si>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</si>
  <si>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</si>
  <si>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</si>
  <si>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</si>
  <si>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</si>
  <si>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</si>
  <si>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</si>
  <si>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</si>
  <si>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</si>
  <si>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</si>
  <si>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</si>
  <si>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</si>
  <si>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</si>
  <si>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</si>
  <si>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</si>
  <si>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</si>
  <si>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</si>
  <si>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</si>
  <si>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</si>
  <si>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</si>
  <si>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</si>
  <si>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</si>
  <si>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</si>
  <si>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</si>
  <si>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</si>
  <si>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</si>
  <si>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</si>
  <si>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</si>
  <si>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</si>
  <si>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</si>
  <si>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</si>
  <si>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</si>
  <si>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</si>
  <si>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</si>
  <si>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</si>
  <si>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</si>
  <si>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</si>
  <si>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</si>
  <si>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</si>
  <si>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</si>
  <si>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</si>
  <si>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</si>
  <si>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</si>
  <si>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</si>
  <si>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</si>
  <si>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</si>
  <si>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</si>
  <si>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</si>
  <si>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</si>
  <si>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</si>
  <si>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</si>
  <si>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</si>
  <si>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</si>
  <si>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</si>
  <si>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</si>
  <si>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</si>
  <si>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</si>
  <si>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</si>
  <si>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</si>
  <si>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</si>
  <si>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</si>
  <si>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</si>
  <si>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</si>
  <si>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</si>
  <si>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</si>
  <si>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</si>
  <si>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</si>
  <si>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</si>
  <si>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</si>
  <si>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</si>
  <si>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</si>
  <si>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</si>
  <si>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</si>
  <si>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</si>
  <si>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</si>
  <si>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</si>
  <si>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</si>
  <si>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</si>
  <si>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</si>
  <si>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</si>
  <si>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</si>
  <si>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</si>
  <si>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</si>
  <si>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</si>
  <si>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</si>
  <si>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</si>
  <si>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</si>
  <si>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</si>
  <si>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</si>
  <si>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</si>
  <si>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</si>
  <si>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</si>
  <si>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</si>
  <si>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</si>
  <si>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</si>
  <si>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</si>
  <si>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</si>
  <si>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</si>
  <si>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</si>
  <si>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</si>
  <si>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</si>
  <si>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</si>
  <si>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</si>
  <si>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</si>
  <si>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</si>
  <si>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</si>
  <si>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</si>
  <si>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</si>
  <si>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</si>
  <si>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</si>
  <si>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</si>
  <si>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</si>
  <si>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</si>
  <si>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</si>
  <si>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</si>
  <si>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</si>
  <si>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</si>
  <si>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</si>
  <si>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</si>
  <si>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</si>
  <si>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</si>
  <si>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</si>
  <si>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</si>
  <si>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</si>
  <si>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</si>
  <si>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</si>
  <si>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</si>
  <si>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</si>
  <si>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</si>
  <si>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</si>
  <si>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</si>
  <si>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</si>
  <si>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</si>
  <si>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</si>
  <si>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</si>
  <si>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</si>
  <si>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</si>
  <si>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</si>
  <si>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</si>
  <si>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</si>
  <si>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</si>
  <si>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</si>
  <si>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</si>
  <si>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</si>
  <si>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</si>
  <si>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</si>
  <si>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</si>
  <si>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</si>
  <si>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</si>
  <si>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</si>
  <si>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</si>
  <si>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</si>
  <si>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</si>
  <si>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</si>
  <si>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</si>
  <si>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</si>
  <si>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</si>
  <si>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</si>
  <si>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</si>
  <si>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</si>
  <si>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</si>
  <si>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</si>
  <si>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</si>
  <si>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</si>
  <si>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</si>
  <si>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</si>
  <si>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</si>
  <si>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</si>
  <si>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</si>
  <si>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</si>
  <si>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</si>
  <si>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</si>
  <si>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</si>
  <si>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</si>
  <si>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</si>
  <si>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</si>
  <si>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</si>
  <si>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</si>
  <si>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</si>
  <si>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</si>
  <si>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</si>
  <si>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</si>
  <si>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</si>
  <si>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</si>
  <si>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</si>
  <si>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</si>
  <si>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</si>
  <si>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</si>
  <si>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</si>
  <si>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</si>
  <si>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</si>
  <si>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</si>
  <si>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</si>
  <si>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</si>
  <si>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</si>
  <si>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</si>
  <si>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</si>
  <si>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</si>
  <si>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</si>
  <si>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</si>
  <si>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</si>
  <si>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</si>
  <si>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</si>
  <si>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</si>
  <si>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</si>
  <si>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</si>
  <si>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</si>
  <si>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</si>
  <si>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</si>
  <si>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</si>
  <si>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</si>
  <si>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</si>
  <si>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</si>
  <si>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</si>
  <si>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</si>
  <si>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</si>
  <si>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</si>
  <si>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</si>
  <si>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</si>
  <si>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</si>
  <si>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</si>
  <si>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</si>
  <si>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</si>
  <si>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</si>
  <si>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</si>
  <si>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</si>
  <si>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</si>
  <si>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</si>
  <si>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</si>
  <si>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</si>
  <si>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</si>
  <si>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</si>
  <si>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</si>
  <si>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</si>
  <si>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</si>
  <si>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</si>
  <si>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</si>
  <si>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</si>
  <si>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</si>
  <si>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</si>
  <si>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</si>
  <si>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</si>
  <si>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</si>
  <si>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</si>
  <si>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</si>
  <si>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</si>
  <si>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</si>
  <si>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</si>
  <si>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</si>
  <si>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</si>
  <si>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</si>
  <si>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</si>
  <si>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</si>
  <si>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</si>
  <si>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</si>
  <si>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</si>
  <si>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</si>
  <si>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</si>
  <si>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</si>
  <si>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</si>
  <si>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</si>
  <si>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</si>
  <si>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</si>
  <si>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</si>
  <si>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</si>
  <si>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</si>
  <si>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</si>
  <si>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</si>
  <si>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</si>
  <si>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</si>
  <si>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</si>
  <si>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</si>
  <si>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</si>
  <si>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</si>
  <si>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</si>
  <si>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</si>
  <si>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</si>
  <si>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</si>
  <si>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</si>
  <si>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</si>
  <si>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</si>
  <si>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</si>
  <si>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</si>
  <si>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</si>
  <si>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</si>
  <si>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</si>
  <si>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</si>
  <si>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</si>
  <si>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</si>
  <si>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</si>
  <si>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</si>
  <si>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</si>
  <si>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</si>
  <si>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</si>
  <si>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</si>
  <si>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</si>
  <si>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</si>
  <si>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</si>
  <si>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</si>
  <si>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</si>
  <si>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</si>
  <si>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</si>
  <si>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</si>
  <si>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</si>
  <si>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</si>
  <si>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</si>
  <si>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</si>
  <si>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</si>
  <si>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</si>
  <si>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</si>
  <si>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</si>
  <si>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</si>
  <si>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</si>
  <si>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</si>
  <si>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</si>
  <si>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</si>
  <si>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</si>
  <si>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</si>
  <si>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</si>
  <si>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</si>
  <si>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</si>
  <si>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</si>
  <si>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</si>
  <si>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</si>
  <si>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</si>
  <si>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</si>
  <si>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</si>
  <si>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</si>
  <si>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</si>
  <si>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</si>
  <si>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</si>
  <si>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</si>
  <si>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</si>
  <si>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</si>
  <si>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</si>
  <si>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</si>
  <si>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</si>
  <si>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</si>
  <si>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</si>
  <si>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</si>
  <si>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</si>
  <si>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</si>
  <si>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</si>
  <si>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</si>
  <si>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</si>
  <si>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</si>
  <si>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</si>
  <si>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</si>
  <si>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</si>
  <si>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</si>
  <si>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</si>
  <si>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</si>
  <si>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</si>
  <si>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</si>
  <si>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</si>
  <si>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</si>
  <si>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</si>
  <si>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</si>
  <si>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</si>
  <si>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</si>
  <si>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</si>
  <si>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</si>
  <si>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</si>
  <si>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</si>
  <si>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</si>
  <si>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</si>
  <si>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</si>
  <si>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</si>
  <si>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</si>
  <si>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</si>
  <si>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</si>
  <si>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</si>
  <si>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</si>
  <si>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</si>
  <si>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</si>
  <si>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</si>
  <si>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</si>
  <si>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</si>
  <si>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</si>
  <si>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</si>
  <si>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</si>
  <si>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</si>
  <si>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</si>
  <si>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</si>
  <si>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</si>
  <si>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</si>
  <si>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</si>
  <si>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</si>
  <si>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</si>
  <si>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</si>
  <si>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</si>
  <si>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</si>
  <si>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</si>
  <si>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</si>
  <si>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</si>
  <si>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</si>
  <si>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</si>
  <si>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</si>
  <si>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</si>
  <si>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</si>
  <si>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</si>
  <si>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</si>
  <si>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</si>
  <si>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</si>
  <si>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</si>
  <si>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</si>
  <si>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</si>
  <si>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</si>
  <si>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</si>
  <si>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</si>
  <si>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</si>
  <si>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</si>
  <si>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</si>
  <si>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</si>
  <si>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</si>
  <si>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</si>
  <si>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</si>
  <si>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</si>
  <si>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</si>
  <si>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</si>
  <si>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</si>
  <si>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</si>
  <si>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</si>
  <si>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</si>
  <si>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</si>
  <si>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</si>
  <si>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</si>
  <si>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</si>
  <si>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</si>
  <si>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</si>
  <si>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</si>
  <si>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</si>
  <si>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</si>
  <si>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</si>
  <si>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</si>
  <si>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</si>
  <si>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</si>
  <si>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</si>
  <si>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</si>
  <si>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</si>
  <si>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</si>
  <si>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</si>
  <si>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</si>
  <si>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</si>
  <si>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</si>
  <si>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</si>
  <si>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</si>
  <si>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</si>
  <si>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</si>
  <si>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</si>
  <si>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</si>
  <si>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</si>
  <si>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</si>
  <si>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</si>
  <si>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</si>
  <si>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</si>
  <si>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</si>
  <si>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</si>
  <si>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</si>
  <si>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</si>
  <si>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</si>
  <si>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</si>
  <si>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</si>
  <si>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</si>
  <si>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</si>
  <si>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</si>
  <si>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</si>
  <si>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</si>
  <si>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</si>
  <si>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</si>
  <si>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</si>
  <si>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</si>
  <si>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</si>
  <si>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</si>
  <si>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</si>
  <si>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</si>
  <si>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</si>
  <si>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</si>
  <si>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</si>
  <si>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</si>
  <si>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</si>
  <si>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</si>
  <si>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</si>
  <si>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</si>
  <si>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</si>
  <si>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</si>
  <si>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</si>
  <si>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</si>
  <si>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</si>
  <si>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</si>
  <si>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</si>
  <si>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</si>
  <si>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</si>
  <si>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</si>
  <si>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</si>
  <si>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</si>
  <si>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</si>
  <si>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</si>
  <si>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</si>
  <si>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</si>
  <si>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</si>
  <si>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</si>
  <si>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</si>
  <si>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</si>
  <si>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</si>
  <si>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</si>
  <si>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</si>
  <si>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</si>
  <si>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</si>
  <si>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</si>
  <si>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</si>
  <si>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</si>
  <si>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</si>
  <si>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</si>
  <si>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</si>
  <si>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</si>
  <si>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</si>
  <si>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</si>
  <si>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</si>
  <si>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</si>
  <si>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</si>
  <si>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</si>
  <si>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</si>
  <si>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</si>
  <si>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</si>
  <si>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</si>
  <si>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</si>
  <si>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</si>
  <si>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</si>
  <si>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</si>
  <si>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</si>
  <si>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</si>
  <si>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</si>
  <si>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</si>
  <si>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</si>
  <si>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</si>
  <si>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</si>
  <si>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</si>
  <si>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</si>
  <si>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</si>
  <si>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</si>
  <si>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</si>
  <si>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</si>
  <si>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</si>
  <si>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</si>
  <si>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</si>
  <si>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</si>
  <si>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</si>
  <si>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</si>
  <si>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</si>
  <si>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</si>
  <si>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</si>
  <si>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</si>
  <si>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</si>
  <si>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</si>
  <si>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</si>
  <si>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</si>
  <si>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</si>
  <si>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</si>
  <si>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</si>
  <si>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</si>
  <si>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</si>
  <si>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</si>
  <si>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</si>
  <si>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</si>
  <si>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</si>
  <si>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</si>
  <si>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</si>
  <si>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</si>
  <si>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</si>
  <si>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</si>
  <si>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</si>
  <si>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</si>
  <si>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</si>
  <si>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</si>
  <si>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</si>
  <si>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</si>
  <si>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</si>
  <si>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</si>
  <si>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</si>
  <si>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</si>
  <si>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</si>
  <si>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</si>
  <si>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</si>
  <si>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</si>
  <si>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</si>
  <si>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</si>
  <si>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</si>
  <si>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</si>
  <si>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</si>
  <si>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</si>
  <si>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</si>
  <si>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</si>
  <si>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</si>
  <si>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</si>
  <si>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</si>
  <si>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</si>
  <si>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</si>
  <si>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</si>
  <si>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</si>
  <si>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</si>
  <si>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</si>
  <si>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</si>
  <si>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</si>
  <si>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</si>
  <si>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</si>
  <si>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</si>
  <si>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</si>
  <si>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</si>
  <si>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</si>
  <si>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</si>
  <si>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</si>
  <si>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</si>
  <si>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</si>
  <si>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</si>
  <si>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</si>
  <si>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</si>
  <si>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</si>
  <si>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</si>
  <si>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</si>
  <si>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</si>
  <si>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</si>
  <si>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</si>
  <si>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</si>
  <si>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</si>
  <si>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</si>
  <si>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</si>
  <si>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</si>
  <si>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</si>
  <si>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</si>
  <si>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</si>
  <si>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</si>
  <si>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</si>
  <si>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</si>
  <si>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</si>
  <si>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</si>
  <si>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</si>
  <si>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</si>
  <si>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</si>
  <si>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</si>
  <si>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</si>
  <si>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</si>
  <si>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</si>
  <si>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</si>
  <si>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</si>
  <si>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</si>
  <si>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</si>
  <si>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</si>
  <si>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</si>
  <si>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</si>
  <si>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</si>
  <si>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</si>
  <si>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</si>
  <si>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</si>
  <si>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</si>
  <si>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</si>
  <si>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</si>
  <si>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</si>
  <si>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</si>
  <si>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</si>
  <si>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</si>
  <si>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</si>
  <si>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</si>
  <si>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</si>
  <si>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</si>
  <si>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</si>
  <si>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</si>
  <si>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</si>
  <si>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</si>
  <si>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</si>
  <si>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</si>
  <si>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</si>
  <si>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</si>
  <si>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</si>
  <si>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</si>
  <si>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</si>
  <si>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</si>
  <si>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</si>
  <si>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</si>
  <si>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</si>
  <si>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</si>
  <si>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</si>
  <si>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</si>
  <si>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</si>
  <si>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</si>
  <si>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</si>
  <si>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</si>
  <si>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</si>
  <si>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</si>
  <si>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</si>
  <si>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</si>
  <si>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</si>
  <si>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</si>
  <si>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</si>
  <si>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</si>
  <si>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</si>
  <si>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</si>
  <si>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</si>
  <si>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</si>
  <si>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</si>
  <si>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</si>
  <si>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</si>
  <si>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</si>
  <si>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</si>
  <si>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</si>
  <si>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</si>
  <si>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</si>
  <si>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</si>
  <si>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</si>
  <si>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</si>
  <si>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</si>
  <si>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</si>
  <si>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</si>
  <si>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</si>
  <si>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</si>
  <si>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</si>
  <si>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</si>
  <si>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</si>
  <si>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</si>
  <si>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</si>
  <si>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</si>
  <si>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</si>
  <si>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</si>
  <si>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</si>
  <si>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</si>
  <si>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</si>
  <si>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</si>
  <si>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</si>
  <si>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</si>
  <si>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</si>
  <si>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</si>
  <si>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</si>
  <si>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</si>
  <si>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</si>
  <si>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</si>
  <si>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</si>
  <si>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</si>
  <si>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</si>
  <si>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</si>
  <si>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</si>
  <si>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</si>
  <si>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</si>
  <si>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</si>
  <si>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</si>
  <si>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</si>
  <si>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</si>
  <si>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</si>
  <si>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</si>
  <si>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</si>
  <si>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</si>
  <si>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</si>
  <si>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</si>
  <si>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</si>
  <si>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</si>
  <si>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</si>
  <si>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</si>
  <si>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</si>
  <si>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</si>
  <si>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</si>
  <si>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</si>
  <si>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</si>
  <si>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</si>
  <si>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</si>
  <si>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</si>
  <si>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</si>
  <si>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</si>
  <si>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</si>
  <si>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</si>
  <si>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</si>
  <si>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</si>
  <si>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</si>
  <si>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</si>
  <si>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</si>
  <si>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</si>
  <si>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</si>
  <si>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</si>
  <si>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</si>
  <si>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</si>
  <si>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</si>
  <si>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</si>
  <si>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</si>
  <si>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</si>
  <si>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</si>
  <si>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</si>
  <si>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</si>
  <si>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</si>
  <si>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</si>
  <si>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</si>
  <si>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</si>
  <si>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</si>
  <si>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</si>
  <si>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</si>
  <si>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</si>
  <si>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</si>
  <si>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</si>
  <si>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</si>
  <si>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</si>
  <si>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</si>
  <si>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</si>
  <si>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</si>
  <si>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</si>
  <si>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</si>
  <si>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</si>
  <si>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</si>
  <si>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</si>
  <si>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</si>
  <si>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</si>
  <si>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</si>
  <si>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</si>
  <si>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</si>
  <si>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</si>
  <si>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</si>
  <si>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</si>
  <si>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</si>
  <si>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</si>
  <si>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</si>
  <si>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</si>
  <si>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</si>
  <si>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</si>
  <si>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</si>
  <si>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</si>
  <si>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</si>
  <si>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</si>
  <si>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</si>
  <si>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</si>
  <si>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</si>
  <si>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</si>
  <si>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</si>
  <si>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</si>
  <si>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</si>
  <si>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</si>
  <si>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</si>
  <si>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</si>
  <si>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</si>
  <si>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</si>
  <si>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</si>
  <si>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</si>
  <si>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</si>
  <si>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</si>
  <si>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</si>
  <si>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</si>
  <si>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</si>
  <si>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</si>
  <si>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</si>
  <si>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</si>
  <si>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</si>
  <si>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</si>
  <si>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</si>
  <si>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</si>
  <si>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</si>
  <si>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</si>
  <si>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</si>
  <si>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</si>
  <si>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</si>
  <si>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</si>
  <si>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</si>
  <si>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</si>
  <si>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</si>
  <si>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</si>
  <si>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</si>
  <si>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</si>
  <si>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</si>
  <si>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</si>
  <si>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</si>
  <si>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</si>
  <si>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</si>
  <si>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</si>
  <si>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</si>
  <si>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</si>
  <si>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</si>
  <si>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</si>
  <si>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</si>
  <si>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</si>
  <si>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</si>
  <si>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</si>
  <si>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</si>
  <si>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</si>
  <si>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</si>
  <si>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</si>
  <si>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</si>
  <si>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</si>
  <si>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</si>
  <si>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</si>
  <si>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</si>
  <si>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</si>
  <si>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</si>
  <si>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</si>
  <si>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</si>
  <si>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</si>
  <si>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</si>
  <si>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</si>
  <si>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</si>
  <si>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</si>
  <si>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</si>
  <si>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</si>
  <si>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</si>
  <si>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</si>
  <si>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</si>
  <si>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</si>
  <si>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</si>
  <si>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</si>
  <si>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</si>
  <si>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</si>
  <si>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</si>
  <si>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</si>
  <si>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</si>
  <si>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</si>
  <si>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</si>
  <si>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</si>
  <si>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</si>
  <si>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</si>
  <si>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</si>
  <si>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</si>
  <si>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</si>
  <si>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</si>
  <si>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</si>
  <si>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</si>
  <si>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</si>
  <si>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</si>
  <si>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</si>
  <si>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</si>
  <si>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</si>
  <si>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</si>
  <si>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</si>
  <si>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</si>
  <si>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</si>
  <si>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</si>
  <si>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</si>
  <si>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</si>
  <si>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</si>
  <si>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</si>
  <si>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</si>
  <si>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</si>
  <si>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</si>
  <si>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</si>
  <si>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</si>
  <si>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</si>
  <si>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</si>
  <si>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</si>
  <si>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</si>
  <si>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</si>
  <si>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</si>
  <si>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</si>
  <si>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</si>
  <si>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</si>
  <si>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</si>
  <si>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</si>
  <si>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</si>
  <si>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</si>
  <si>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</si>
  <si>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</si>
  <si>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</si>
  <si>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</si>
  <si>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</si>
  <si>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</si>
  <si>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</si>
  <si>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</si>
  <si>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</si>
  <si>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</si>
  <si>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</si>
  <si>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</si>
  <si>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</si>
  <si>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</si>
  <si>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</si>
  <si>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</si>
  <si>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</si>
  <si>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</si>
  <si>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</si>
  <si>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</si>
  <si>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</si>
  <si>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</si>
  <si>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</si>
  <si>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</si>
  <si>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</si>
  <si>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</si>
  <si>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</si>
  <si>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</si>
  <si>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</si>
  <si>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</si>
  <si>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</si>
  <si>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</si>
  <si>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</si>
  <si>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</si>
  <si>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</si>
  <si>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</si>
  <si>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</si>
  <si>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</si>
  <si>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</si>
  <si>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</si>
  <si>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</si>
  <si>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</si>
  <si>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</si>
  <si>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</si>
  <si>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</si>
  <si>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</si>
  <si>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</si>
  <si>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</si>
  <si>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</si>
  <si>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</si>
  <si>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</si>
  <si>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</si>
  <si>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</si>
  <si>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</si>
  <si>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</si>
  <si>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</si>
  <si>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</si>
  <si>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</si>
  <si>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</si>
  <si>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</si>
  <si>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</si>
  <si>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</si>
  <si>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</si>
  <si>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</si>
  <si>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</si>
  <si>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</si>
  <si>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</si>
  <si>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</si>
  <si>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</si>
  <si>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</si>
  <si>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</si>
  <si>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</si>
  <si>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</si>
  <si>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</si>
  <si>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</si>
  <si>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</si>
  <si>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</si>
  <si>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</si>
  <si>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</si>
  <si>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</si>
  <si>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</si>
  <si>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</si>
  <si>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</si>
  <si>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</si>
  <si>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</si>
  <si>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</si>
  <si>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</si>
  <si>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</si>
  <si>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</si>
  <si>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</si>
  <si>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</si>
  <si>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</si>
  <si>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</si>
  <si>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</si>
  <si>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</si>
  <si>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</si>
  <si>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</si>
  <si>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</si>
  <si>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</si>
  <si>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</si>
  <si>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</si>
  <si>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</si>
  <si>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</si>
  <si>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</si>
  <si>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</si>
  <si>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</si>
  <si>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</si>
  <si>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</si>
  <si>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</si>
  <si>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</si>
  <si>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</si>
  <si>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</si>
  <si>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</si>
  <si>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</si>
  <si>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</si>
  <si>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</si>
  <si>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</si>
  <si>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</si>
  <si>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</si>
  <si>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</si>
  <si>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</si>
  <si>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</si>
  <si>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</si>
  <si>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</si>
  <si>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</si>
  <si>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</si>
  <si>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</si>
  <si>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</si>
  <si>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</si>
  <si>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</si>
  <si>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</si>
  <si>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</si>
  <si>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</si>
  <si>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</si>
  <si>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</si>
  <si>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</si>
  <si>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</si>
  <si>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</si>
  <si>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</si>
  <si>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</si>
  <si>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</si>
  <si>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</si>
  <si>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</si>
  <si>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</si>
  <si>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</si>
  <si>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</si>
  <si>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</si>
  <si>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</si>
  <si>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</si>
  <si>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</si>
  <si>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</si>
  <si>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</si>
  <si>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</si>
  <si>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</si>
  <si>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</si>
  <si>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</si>
  <si>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</si>
  <si>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</si>
  <si>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</si>
  <si>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</si>
  <si>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</si>
  <si>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</si>
  <si>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</si>
  <si>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</si>
  <si>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</si>
  <si>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</si>
  <si>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</si>
  <si>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</si>
  <si>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</si>
  <si>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</si>
  <si>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</si>
  <si>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</si>
  <si>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</si>
  <si>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</si>
  <si>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</si>
  <si>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</si>
  <si>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</si>
  <si>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</si>
  <si>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</si>
  <si>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</si>
  <si>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</si>
  <si>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</si>
  <si>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</si>
  <si>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</si>
  <si>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</si>
  <si>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</si>
  <si>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</si>
  <si>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</si>
  <si>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</si>
  <si>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</si>
  <si>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</si>
  <si>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</si>
  <si>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</si>
  <si>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</si>
  <si>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</si>
  <si>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</si>
  <si>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</si>
  <si>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</si>
  <si>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</si>
  <si>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</si>
  <si>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</si>
  <si>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</si>
  <si>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</si>
  <si>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</si>
  <si>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</si>
  <si>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</si>
  <si>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</si>
  <si>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</si>
  <si>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</si>
  <si>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</si>
  <si>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</si>
  <si>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</si>
  <si>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</si>
  <si>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</si>
  <si>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</si>
  <si>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</si>
  <si>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</si>
  <si>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</si>
  <si>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</si>
  <si>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</si>
  <si>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</si>
  <si>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</si>
  <si>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</si>
  <si>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</si>
  <si>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</si>
  <si>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</si>
  <si>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</si>
  <si>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</si>
  <si>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</si>
  <si>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</si>
  <si>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</si>
  <si>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</si>
  <si>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</si>
  <si>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</si>
  <si>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</si>
  <si>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</si>
  <si>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</si>
  <si>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</si>
  <si>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</si>
  <si>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</si>
  <si>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</si>
  <si>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</si>
  <si>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</si>
  <si>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</si>
  <si>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</si>
  <si>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</si>
  <si>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</si>
  <si>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</si>
  <si>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</si>
  <si>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</si>
  <si>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</si>
  <si>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</si>
  <si>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</si>
  <si>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</si>
  <si>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</si>
  <si>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</si>
  <si>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</si>
  <si>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</si>
  <si>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</si>
  <si>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</si>
  <si>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</si>
  <si>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</si>
  <si>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</si>
  <si>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</si>
  <si>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</si>
  <si>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</si>
  <si>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</si>
  <si>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</si>
  <si>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</si>
  <si>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</si>
  <si>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</si>
  <si>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</si>
  <si>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</si>
  <si>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</si>
  <si>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</si>
  <si>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</si>
  <si>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</si>
  <si>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</si>
  <si>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</si>
  <si>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</si>
  <si>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</si>
  <si>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</si>
  <si>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</si>
  <si>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</si>
  <si>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</si>
  <si>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</si>
  <si>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</si>
  <si>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</si>
  <si>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</si>
  <si>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</si>
  <si>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</si>
  <si>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</si>
  <si>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</si>
  <si>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</si>
  <si>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</si>
  <si>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</si>
  <si>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</si>
  <si>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</si>
  <si>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</si>
  <si>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</si>
  <si>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</si>
  <si>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</si>
  <si>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</si>
  <si>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</si>
  <si>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</si>
  <si>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</si>
  <si>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</si>
  <si>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</si>
  <si>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</si>
  <si>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</si>
  <si>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</si>
  <si>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</si>
  <si>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</si>
  <si>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</si>
  <si>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</si>
  <si>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</si>
  <si>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</si>
  <si>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</si>
  <si>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</si>
  <si>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</si>
  <si>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</si>
  <si>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</si>
  <si>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</si>
  <si>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</si>
  <si>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</si>
  <si>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</si>
  <si>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</si>
  <si>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</si>
  <si>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</si>
  <si>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</si>
  <si>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</si>
  <si>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</si>
  <si>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</si>
  <si>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</si>
  <si>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</si>
  <si>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</si>
  <si>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</si>
  <si>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</si>
  <si>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</si>
  <si>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</si>
  <si>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</si>
  <si>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</si>
  <si>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</si>
  <si>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</si>
  <si>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</si>
  <si>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</si>
  <si>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</si>
  <si>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</si>
  <si>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</si>
  <si>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</si>
  <si>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</si>
  <si>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</si>
  <si>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</si>
  <si>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</si>
  <si>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</si>
  <si>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</si>
  <si>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</si>
  <si>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</si>
  <si>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</si>
  <si>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</si>
  <si>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</si>
  <si>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</si>
  <si>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</si>
  <si>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</si>
  <si>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</si>
  <si>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</si>
  <si>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</si>
  <si>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</si>
  <si>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</si>
  <si>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</si>
  <si>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</si>
  <si>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</si>
  <si>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</si>
  <si>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</si>
  <si>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</si>
  <si>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</si>
  <si>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</si>
  <si>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</si>
  <si>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</si>
  <si>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</si>
  <si>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</si>
  <si>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</si>
  <si>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</si>
  <si>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</si>
  <si>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</si>
  <si>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</si>
  <si>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</si>
  <si>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</si>
  <si>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</si>
  <si>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</si>
  <si>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</si>
  <si>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</si>
  <si>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</si>
  <si>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</si>
  <si>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</si>
  <si>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</si>
  <si>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</si>
  <si>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</si>
  <si>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</si>
  <si>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</si>
  <si>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</si>
  <si>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</si>
  <si>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</si>
  <si>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</si>
  <si>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</si>
  <si>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</si>
  <si>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</si>
  <si>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</si>
  <si>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</si>
  <si>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</si>
  <si>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</si>
  <si>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</si>
  <si>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</si>
  <si>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</si>
  <si>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</si>
  <si>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</si>
  <si>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</si>
  <si>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</si>
  <si>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</si>
  <si>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</si>
  <si>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</si>
  <si>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</si>
  <si>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</si>
  <si>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</si>
  <si>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</si>
  <si>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</si>
  <si>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</si>
  <si>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</si>
  <si>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</si>
  <si>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</si>
  <si>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</si>
  <si>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</si>
  <si>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</si>
  <si>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</si>
  <si>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</si>
  <si>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</si>
  <si>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</si>
  <si>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</si>
  <si>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</si>
  <si>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</si>
  <si>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</si>
  <si>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</si>
  <si>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</si>
  <si>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</si>
  <si>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</si>
  <si>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</si>
  <si>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</si>
  <si>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</si>
  <si>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</si>
  <si>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</si>
  <si>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</si>
  <si>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</si>
  <si>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</si>
  <si>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</si>
  <si>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</si>
  <si>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</si>
  <si>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</si>
  <si>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</si>
  <si>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</si>
  <si>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</si>
  <si>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</si>
  <si>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</si>
  <si>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</si>
  <si>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</si>
  <si>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</si>
  <si>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</si>
  <si>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</si>
  <si>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</si>
  <si>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</si>
  <si>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</si>
  <si>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</si>
  <si>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</si>
  <si>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</si>
  <si>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</si>
  <si>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</si>
  <si>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</si>
  <si>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</si>
  <si>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</si>
  <si>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</si>
  <si>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</si>
  <si>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</si>
  <si>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</si>
  <si>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</si>
  <si>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</si>
  <si>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</si>
  <si>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</si>
  <si>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</si>
  <si>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</si>
  <si>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</si>
  <si>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</si>
  <si>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</si>
  <si>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</si>
  <si>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</si>
  <si>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</si>
  <si>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</si>
  <si>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</si>
  <si>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</si>
  <si>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</si>
  <si>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</si>
  <si>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</si>
  <si>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</si>
  <si>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</si>
  <si>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</si>
  <si>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</si>
  <si>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</si>
  <si>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</si>
  <si>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</si>
  <si>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</si>
  <si>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</si>
  <si>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</si>
  <si>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</si>
  <si>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</si>
  <si>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</si>
  <si>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</si>
  <si>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</si>
  <si>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</si>
  <si>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</si>
  <si>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</si>
  <si>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</si>
  <si>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</si>
  <si>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</si>
  <si>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</si>
  <si>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</si>
  <si>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</si>
  <si>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</si>
  <si>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</si>
  <si>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</si>
  <si>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</si>
  <si>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</si>
  <si>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</si>
  <si>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</si>
  <si>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</si>
  <si>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</si>
  <si>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</si>
  <si>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</si>
  <si>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</si>
  <si>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</si>
  <si>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</si>
  <si>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</si>
  <si>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</si>
  <si>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</si>
  <si>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</si>
  <si>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</si>
  <si>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</si>
  <si>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</si>
  <si>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</si>
  <si>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</si>
  <si>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</si>
  <si>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</si>
  <si>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</si>
  <si>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</si>
  <si>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</si>
  <si>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</si>
  <si>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</si>
  <si>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</si>
  <si>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</si>
  <si>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</si>
  <si>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</si>
  <si>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</si>
  <si>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</si>
  <si>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</si>
  <si>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</si>
  <si>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</si>
  <si>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</si>
  <si>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</si>
  <si>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</si>
  <si>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</si>
  <si>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</si>
  <si>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</si>
  <si>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</si>
  <si>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</si>
  <si>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</si>
  <si>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</si>
  <si>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</si>
  <si>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</si>
  <si>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</si>
  <si>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</si>
  <si>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</si>
  <si>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</si>
  <si>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</si>
  <si>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</si>
  <si>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</si>
  <si>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</si>
  <si>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</si>
  <si>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</si>
  <si>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</si>
  <si>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</si>
  <si>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</si>
  <si>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</si>
  <si>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</si>
  <si>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</si>
  <si>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</si>
  <si>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</si>
  <si>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</si>
  <si>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</si>
  <si>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</si>
  <si>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</si>
  <si>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</si>
  <si>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</si>
  <si>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</si>
  <si>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</si>
  <si>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</si>
  <si>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</si>
  <si>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</si>
  <si>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</si>
  <si>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</si>
  <si>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</si>
  <si>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</si>
  <si>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</si>
  <si>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</si>
  <si>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</si>
  <si>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</si>
  <si>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</si>
  <si>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</si>
  <si>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</si>
  <si>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</si>
  <si>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</si>
  <si>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</si>
  <si>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</si>
  <si>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</si>
  <si>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</si>
  <si>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</si>
  <si>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</si>
  <si>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</si>
  <si>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</si>
  <si>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</si>
  <si>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</si>
  <si>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</si>
  <si>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</si>
  <si>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</si>
  <si>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</si>
  <si>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</si>
  <si>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</si>
  <si>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</si>
  <si>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</si>
  <si>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</si>
  <si>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</si>
  <si>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</si>
  <si>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</si>
  <si>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</si>
  <si>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</si>
  <si>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</si>
  <si>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</si>
  <si>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</si>
  <si>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</si>
  <si>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</si>
  <si>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</si>
  <si>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</si>
  <si>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</si>
  <si>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</si>
  <si>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</si>
  <si>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</si>
  <si>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</si>
  <si>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</si>
  <si>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</si>
  <si>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</si>
  <si>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</si>
  <si>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</si>
  <si>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</si>
  <si>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</si>
  <si>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</si>
  <si>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</si>
  <si>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</si>
  <si>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</si>
  <si>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</si>
  <si>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</si>
  <si>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</si>
  <si>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</si>
  <si>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</si>
  <si>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</si>
  <si>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</si>
  <si>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</si>
  <si>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</si>
  <si>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</si>
  <si>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</si>
  <si>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</si>
  <si>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</si>
  <si>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</si>
  <si>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</si>
  <si>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</si>
  <si>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</si>
  <si>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</si>
  <si>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</si>
  <si>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</si>
  <si>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</si>
  <si>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</si>
  <si>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</si>
  <si>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</si>
  <si>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</si>
  <si>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</si>
  <si>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</si>
  <si>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</si>
  <si>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</si>
  <si>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</si>
  <si>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</si>
  <si>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</si>
  <si>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</si>
  <si>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</si>
  <si>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</si>
  <si>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</si>
  <si>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</si>
  <si>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</si>
  <si>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</si>
  <si>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</si>
  <si>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</si>
  <si>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</si>
  <si>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</si>
  <si>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</si>
  <si>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</si>
  <si>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</si>
  <si>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</si>
  <si>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</si>
  <si>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</si>
  <si>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</si>
  <si>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</si>
  <si>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</si>
  <si>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</si>
  <si>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</si>
  <si>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</si>
  <si>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</si>
  <si>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</si>
  <si>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</si>
  <si>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</si>
  <si>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</si>
  <si>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</si>
  <si>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</si>
  <si>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</si>
  <si>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</si>
  <si>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</si>
  <si>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</si>
  <si>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</si>
  <si>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</si>
  <si>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</si>
  <si>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</si>
  <si>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</si>
  <si>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</si>
  <si>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</si>
  <si>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</si>
  <si>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</si>
  <si>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</si>
  <si>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</si>
  <si>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</si>
  <si>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</si>
  <si>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</si>
  <si>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</si>
  <si>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</si>
  <si>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</si>
  <si>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</si>
  <si>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</si>
  <si>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</si>
  <si>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</si>
  <si>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</si>
  <si>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</si>
  <si>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</si>
  <si>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</si>
  <si>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</si>
  <si>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</si>
  <si>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</si>
  <si>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</si>
  <si>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</si>
  <si>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</si>
  <si>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</si>
  <si>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</si>
  <si>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</si>
  <si>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</si>
  <si>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</si>
  <si>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</si>
  <si>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</si>
  <si>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</si>
  <si>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</si>
  <si>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</si>
  <si>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</si>
  <si>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</si>
  <si>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</si>
  <si>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</si>
  <si>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</si>
  <si>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</si>
  <si>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</si>
  <si>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</si>
  <si>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</si>
  <si>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</si>
  <si>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</si>
  <si>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</si>
  <si>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</si>
  <si>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</si>
  <si>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</si>
  <si>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</si>
  <si>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</si>
  <si>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</si>
  <si>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</si>
  <si>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</si>
  <si>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</si>
  <si>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</si>
  <si>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</si>
  <si>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</si>
  <si>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</si>
  <si>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</si>
  <si>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</si>
  <si>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</si>
  <si>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</si>
  <si>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</si>
  <si>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</si>
  <si>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</si>
  <si>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</si>
  <si>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</si>
  <si>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</si>
  <si>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</si>
  <si>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</si>
  <si>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</si>
  <si>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</si>
  <si>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</si>
  <si>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</si>
  <si>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</si>
  <si>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</si>
  <si>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</si>
  <si>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</si>
  <si>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</si>
  <si>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</si>
  <si>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</si>
  <si>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</si>
  <si>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</si>
  <si>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</si>
  <si>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</si>
  <si>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</si>
  <si>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</si>
  <si>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</si>
  <si>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</si>
  <si>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</si>
  <si>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</si>
  <si>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</si>
  <si>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</si>
  <si>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</si>
  <si>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</si>
  <si>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</si>
  <si>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</si>
  <si>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</si>
  <si>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</si>
  <si>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</si>
  <si>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</si>
  <si>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</si>
  <si>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</si>
  <si>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</si>
  <si>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</si>
  <si>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</si>
  <si>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</si>
  <si>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</si>
  <si>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</si>
  <si>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</si>
  <si>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</si>
  <si>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</si>
  <si>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</si>
  <si>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</si>
  <si>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</si>
  <si>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</si>
  <si>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</si>
  <si>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</si>
  <si>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</si>
  <si>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</si>
  <si>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</si>
  <si>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</si>
  <si>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</si>
  <si>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</si>
  <si>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</si>
  <si>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</si>
  <si>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</si>
  <si>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</si>
  <si>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</si>
  <si>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</si>
  <si>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</si>
  <si>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</si>
  <si>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</si>
  <si>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</si>
  <si>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</si>
  <si>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</si>
  <si>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</si>
  <si>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</si>
  <si>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</si>
  <si>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</si>
  <si>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</si>
  <si>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</si>
  <si>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</si>
  <si>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</si>
  <si>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</si>
  <si>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</si>
  <si>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</si>
  <si>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</si>
  <si>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</si>
  <si>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</si>
  <si>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</si>
  <si>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</si>
  <si>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</si>
  <si>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</si>
  <si>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</si>
  <si>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</si>
  <si>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</si>
  <si>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</si>
  <si>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</si>
  <si>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</si>
  <si>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</si>
  <si>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</si>
  <si>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</si>
  <si>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</si>
  <si>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</si>
  <si>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</si>
  <si>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</si>
  <si>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</si>
  <si>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</si>
  <si>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</si>
  <si>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</si>
  <si>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</si>
  <si>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</si>
  <si>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</si>
  <si>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</si>
  <si>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</si>
  <si>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</si>
  <si>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</si>
  <si>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</si>
  <si>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</si>
  <si>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</si>
  <si>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</si>
  <si>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</si>
  <si>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</si>
  <si>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</si>
  <si>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</si>
  <si>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</si>
  <si>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</si>
  <si>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</si>
  <si>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</si>
  <si>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</si>
  <si>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</si>
  <si>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</si>
  <si>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</si>
  <si>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</si>
  <si>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</si>
  <si>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</si>
  <si>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</si>
  <si>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</si>
  <si>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</si>
  <si>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</si>
  <si>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</si>
  <si>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</si>
  <si>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</si>
  <si>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</si>
  <si>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</si>
  <si>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</si>
  <si>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</si>
  <si>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</si>
  <si>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</si>
  <si>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</si>
  <si>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</si>
  <si>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</si>
  <si>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</si>
  <si>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</si>
  <si>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</si>
  <si>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</si>
  <si>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</si>
  <si>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</si>
  <si>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</si>
  <si>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</si>
  <si>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</si>
  <si>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</si>
  <si>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</si>
  <si>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</si>
  <si>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</si>
  <si>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</si>
  <si>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</si>
  <si>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</si>
  <si>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</si>
  <si>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</si>
  <si>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</si>
  <si>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</si>
  <si>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</si>
  <si>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</si>
  <si>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</si>
  <si>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</si>
  <si>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</si>
  <si>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</si>
  <si>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</si>
  <si>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</si>
  <si>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</si>
  <si>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</si>
  <si>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</si>
  <si>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</si>
  <si>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</si>
  <si>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</si>
  <si>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</si>
  <si>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</si>
  <si>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</si>
  <si>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</si>
  <si>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</si>
  <si>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</si>
  <si>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</si>
  <si>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</si>
  <si>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</si>
  <si>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</si>
  <si>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</si>
  <si>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</si>
  <si>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</si>
  <si>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</si>
  <si>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</si>
  <si>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</si>
  <si>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</si>
  <si>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</si>
  <si>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</si>
  <si>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</si>
  <si>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</si>
  <si>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</si>
  <si>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</si>
  <si>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</si>
  <si>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</si>
  <si>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</si>
  <si>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</si>
  <si>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</si>
  <si>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</si>
  <si>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</si>
  <si>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</si>
  <si>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</si>
  <si>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</si>
  <si>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</si>
  <si>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</si>
  <si>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</si>
  <si>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</si>
  <si>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</si>
  <si>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</si>
  <si>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</si>
  <si>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</si>
  <si>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</si>
  <si>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</si>
  <si>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</si>
  <si>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</si>
  <si>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</si>
  <si>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</si>
  <si>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</si>
  <si>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</si>
  <si>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</si>
  <si>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</si>
  <si>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</si>
  <si>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</si>
  <si>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</si>
  <si>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</si>
  <si>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</si>
  <si>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</si>
  <si>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</si>
  <si>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</si>
  <si>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</si>
  <si>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</si>
  <si>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</si>
  <si>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</si>
  <si>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</si>
  <si>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</si>
  <si>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</si>
  <si>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</si>
  <si>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</si>
  <si>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</si>
  <si>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</si>
  <si>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</si>
  <si>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</si>
  <si>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</si>
  <si>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</si>
  <si>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</si>
  <si>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</si>
  <si>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</si>
  <si>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</si>
  <si>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</si>
  <si>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</si>
  <si>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</si>
  <si>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</si>
  <si>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</si>
  <si>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</si>
  <si>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</si>
  <si>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</si>
  <si>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</si>
  <si>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</si>
  <si>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</si>
  <si>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</si>
  <si>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</si>
  <si>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</si>
  <si>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</si>
  <si>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</si>
  <si>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</si>
  <si>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</si>
  <si>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</si>
  <si>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</si>
  <si>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</si>
  <si>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</si>
  <si>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</si>
  <si>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</si>
  <si>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</si>
  <si>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</si>
  <si>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</si>
  <si>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</si>
  <si>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</si>
  <si>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</si>
  <si>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</si>
  <si>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</si>
  <si>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</si>
  <si>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</si>
  <si>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</si>
  <si>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</si>
  <si>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</si>
  <si>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</si>
  <si>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</si>
  <si>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</si>
  <si>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</si>
  <si>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</si>
  <si>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</si>
  <si>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</si>
  <si>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</si>
  <si>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</si>
  <si>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</si>
  <si>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</si>
  <si>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</si>
  <si>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</si>
  <si>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</si>
  <si>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</si>
  <si>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</si>
  <si>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</si>
  <si>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</si>
  <si>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</si>
  <si>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</si>
  <si>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</si>
  <si>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</si>
  <si>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</si>
  <si>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</si>
  <si>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</si>
  <si>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</si>
  <si>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</si>
  <si>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</si>
  <si>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</si>
  <si>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</si>
  <si>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</si>
  <si>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</si>
  <si>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</si>
  <si>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</si>
  <si>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</si>
  <si>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</si>
  <si>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</si>
  <si>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</si>
  <si>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</si>
  <si>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</si>
  <si>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</si>
  <si>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</si>
  <si>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</si>
  <si>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</si>
  <si>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</si>
  <si>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</si>
  <si>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</si>
  <si>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</si>
  <si>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</si>
  <si>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</si>
  <si>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</si>
  <si>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</si>
  <si>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</si>
  <si>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</si>
  <si>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</si>
  <si>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</si>
  <si>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</si>
  <si>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</si>
  <si>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</si>
  <si>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</si>
  <si>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</si>
  <si>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</si>
  <si>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</si>
  <si>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</si>
  <si>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</si>
  <si>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</si>
  <si>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</si>
  <si>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</si>
  <si>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</si>
  <si>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</si>
  <si>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</si>
  <si>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</si>
  <si>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</si>
  <si>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</si>
  <si>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</si>
  <si>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</si>
  <si>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</si>
  <si>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</si>
  <si>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</si>
  <si>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</si>
  <si>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</si>
  <si>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</si>
  <si>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</si>
  <si>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</si>
  <si>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</si>
  <si>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</si>
  <si>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</si>
  <si>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</si>
  <si>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</si>
  <si>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</si>
  <si>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</si>
  <si>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</si>
  <si>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</si>
  <si>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</si>
  <si>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</si>
  <si>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</si>
  <si>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</si>
  <si>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</si>
  <si>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</si>
  <si>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</si>
  <si>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</si>
  <si>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</si>
  <si>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</si>
  <si>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</si>
  <si>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</si>
  <si>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</si>
  <si>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</si>
  <si>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</si>
  <si>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</si>
  <si>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</si>
  <si>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</si>
  <si>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</si>
  <si>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</si>
  <si>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</si>
  <si>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</si>
  <si>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</si>
  <si>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</si>
  <si>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</si>
  <si>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</si>
  <si>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</si>
  <si>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</si>
  <si>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</si>
  <si>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</si>
  <si>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</si>
  <si>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</si>
  <si>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</si>
  <si>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</si>
  <si>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</si>
  <si>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</si>
  <si>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</si>
  <si>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</si>
  <si>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</si>
  <si>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</si>
  <si>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</si>
  <si>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</si>
  <si>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</si>
  <si>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</si>
  <si>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</si>
  <si>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</si>
  <si>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</si>
  <si>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</si>
  <si>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</si>
  <si>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</si>
  <si>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</si>
  <si>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</si>
  <si>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</si>
  <si>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</si>
  <si>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</si>
  <si>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</si>
  <si>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</si>
  <si>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</si>
  <si>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</si>
  <si>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</si>
  <si>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</si>
  <si>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</si>
  <si>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</si>
  <si>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</si>
  <si>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</si>
  <si>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</si>
  <si>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</si>
  <si>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</si>
  <si>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</si>
  <si>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</si>
  <si>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</si>
  <si>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</si>
  <si>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</si>
  <si>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</si>
  <si>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</si>
  <si>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</si>
  <si>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</si>
  <si>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</si>
  <si>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</si>
  <si>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</si>
  <si>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</si>
  <si>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</si>
  <si>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</si>
  <si>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</si>
  <si>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</si>
  <si>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</si>
  <si>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</si>
  <si>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</si>
  <si>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</si>
  <si>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</si>
  <si>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</si>
  <si>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</si>
  <si>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</si>
  <si>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</si>
  <si>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</si>
  <si>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</si>
  <si>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</si>
  <si>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</si>
  <si>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</si>
  <si>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</si>
  <si>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</si>
  <si>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</si>
  <si>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</si>
  <si>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</si>
  <si>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</si>
  <si>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</si>
  <si>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</si>
  <si>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</si>
  <si>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</si>
  <si>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</si>
  <si>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</si>
  <si>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</si>
  <si>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</si>
  <si>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</si>
  <si>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</si>
  <si>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</si>
  <si>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</si>
  <si>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</si>
  <si>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</si>
  <si>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</si>
  <si>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</si>
  <si>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</si>
  <si>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</si>
  <si>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</si>
  <si>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</si>
  <si>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</si>
  <si>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</si>
  <si>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</si>
  <si>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</si>
  <si>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</si>
  <si>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</si>
  <si>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</si>
  <si>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</si>
  <si>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</si>
  <si>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</si>
  <si>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</si>
  <si>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</si>
  <si>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</si>
  <si>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</si>
  <si>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</si>
  <si>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</si>
  <si>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</si>
  <si>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</si>
  <si>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</si>
  <si>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</si>
  <si>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</si>
  <si>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</si>
  <si>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</si>
  <si>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</si>
  <si>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</si>
  <si>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</si>
  <si>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</si>
  <si>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</si>
  <si>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</si>
  <si>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</si>
  <si>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</si>
  <si>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</si>
  <si>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</si>
  <si>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</si>
  <si>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</si>
  <si>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</si>
  <si>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</si>
  <si>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</si>
  <si>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</si>
  <si>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</si>
  <si>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</si>
  <si>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</si>
  <si>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</si>
  <si>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</si>
  <si>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</si>
  <si>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</si>
  <si>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</si>
  <si>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</si>
  <si>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</si>
  <si>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</si>
  <si>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</si>
  <si>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</si>
  <si>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</si>
  <si>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</si>
  <si>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</si>
  <si>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</si>
  <si>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</si>
  <si>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</si>
  <si>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</si>
  <si>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</si>
  <si>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</si>
  <si>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</si>
  <si>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</si>
  <si>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</si>
  <si>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</si>
  <si>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</si>
  <si>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</si>
  <si>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</si>
  <si>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</si>
  <si>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</si>
  <si>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</si>
  <si>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</si>
  <si>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</si>
  <si>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</si>
  <si>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</si>
  <si>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</si>
  <si>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</si>
  <si>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</si>
  <si>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</si>
  <si>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</si>
  <si>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</si>
  <si>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</si>
  <si>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</si>
  <si>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</si>
  <si>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</si>
  <si>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</si>
  <si>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</si>
  <si>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</si>
  <si>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</si>
  <si>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</si>
  <si>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</si>
  <si>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</si>
  <si>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</si>
  <si>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</si>
  <si>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</si>
  <si>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</si>
  <si>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</si>
  <si>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</si>
  <si>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</si>
  <si>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</si>
  <si>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</si>
  <si>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</si>
  <si>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</si>
  <si>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</si>
  <si>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</si>
  <si>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</si>
  <si>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</si>
  <si>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</si>
  <si>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</si>
  <si>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</si>
  <si>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</si>
  <si>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</si>
  <si>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</si>
  <si>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</si>
  <si>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</si>
  <si>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</si>
  <si>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</si>
  <si>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</si>
  <si>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</si>
  <si>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</si>
  <si>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</si>
  <si>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</si>
  <si>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</si>
  <si>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</si>
  <si>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</si>
  <si>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</si>
  <si>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</si>
  <si>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</si>
  <si>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</si>
  <si>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</si>
  <si>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</si>
  <si>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</si>
  <si>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</si>
  <si>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</si>
  <si>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</si>
  <si>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</si>
  <si>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</si>
  <si>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</si>
  <si>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</si>
  <si>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</si>
  <si>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</si>
  <si>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</si>
  <si>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</si>
  <si>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</si>
  <si>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</si>
  <si>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</si>
  <si>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</si>
  <si>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</si>
  <si>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</si>
  <si>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</si>
  <si>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</si>
  <si>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</si>
  <si>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</si>
  <si>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</si>
  <si>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</si>
  <si>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</si>
  <si>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</si>
  <si>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</si>
  <si>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</si>
  <si>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</si>
  <si>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</si>
  <si>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</si>
  <si>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</si>
  <si>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</si>
  <si>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</si>
  <si>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</si>
  <si>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</si>
  <si>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</si>
  <si>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</si>
  <si>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</si>
  <si>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</si>
  <si>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</si>
  <si>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</si>
  <si>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</si>
  <si>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</si>
  <si>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</si>
  <si>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</si>
  <si>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</si>
  <si>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</si>
  <si>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</si>
  <si>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</si>
  <si>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</si>
  <si>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</si>
  <si>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</si>
  <si>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</si>
  <si>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</si>
  <si>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</si>
  <si>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</si>
  <si>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</si>
  <si>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</si>
  <si>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</si>
  <si>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</si>
  <si>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</si>
  <si>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</si>
  <si>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</si>
  <si>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</si>
  <si>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</si>
  <si>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</si>
  <si>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</si>
  <si>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</si>
  <si>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</si>
  <si>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</si>
  <si>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</si>
  <si>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</si>
  <si>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</si>
  <si>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</si>
  <si>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</si>
  <si>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</si>
  <si>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</si>
  <si>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</si>
  <si>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</si>
  <si>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</si>
  <si>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</si>
  <si>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</si>
  <si>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</si>
  <si>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</si>
  <si>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</si>
  <si>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</si>
  <si>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</si>
  <si>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</si>
  <si>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</si>
  <si>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</si>
  <si>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</si>
  <si>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</si>
  <si>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</si>
  <si>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</si>
  <si>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</si>
  <si>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</si>
  <si>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</si>
  <si>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</si>
  <si>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</si>
  <si>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</si>
  <si>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</si>
  <si>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</si>
  <si>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</si>
  <si>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</si>
  <si>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</si>
  <si>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</si>
  <si>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</si>
  <si>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</si>
  <si>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</si>
  <si>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</si>
  <si>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</si>
  <si>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</si>
  <si>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</si>
  <si>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</si>
  <si>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</si>
  <si>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</si>
  <si>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</si>
  <si>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</si>
  <si>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</si>
  <si>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</si>
  <si>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</si>
  <si>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</si>
  <si>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</si>
  <si>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</si>
  <si>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</si>
  <si>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</si>
  <si>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</si>
  <si>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</si>
  <si>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</si>
  <si>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</si>
  <si>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</si>
  <si>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</si>
  <si>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</si>
  <si>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</si>
  <si>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</si>
  <si>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</si>
  <si>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</si>
  <si>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</si>
  <si>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</si>
  <si>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</si>
  <si>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</si>
  <si>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</si>
  <si>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</si>
  <si>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</si>
  <si>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</si>
  <si>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</si>
  <si>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</si>
  <si>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</si>
  <si>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</si>
  <si>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</si>
  <si>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</si>
  <si>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</si>
  <si>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</si>
  <si>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</si>
  <si>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</si>
  <si>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</si>
  <si>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</si>
  <si>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</si>
  <si>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</si>
  <si>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</si>
  <si>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</si>
  <si>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</si>
  <si>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</si>
  <si>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</si>
  <si>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</si>
  <si>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</si>
  <si>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</si>
  <si>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</si>
  <si>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</si>
  <si>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</si>
  <si>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</si>
  <si>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</si>
  <si>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</si>
  <si>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</si>
  <si>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</si>
  <si>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</si>
  <si>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</si>
  <si>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</si>
  <si>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</si>
  <si>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</si>
  <si>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</si>
  <si>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</si>
  <si>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</si>
  <si>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</si>
  <si>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</si>
  <si>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</si>
  <si>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</si>
  <si>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</si>
  <si>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</si>
  <si>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</si>
  <si>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</si>
  <si>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</si>
  <si>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</si>
  <si>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</si>
  <si>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</si>
  <si>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</si>
  <si>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</si>
  <si>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</si>
  <si>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</si>
  <si>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</si>
  <si>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</si>
  <si>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</si>
  <si>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</si>
  <si>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</si>
  <si>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</si>
  <si>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</si>
  <si>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</si>
  <si>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</si>
  <si>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</si>
  <si>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</si>
  <si>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</si>
  <si>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</si>
  <si>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</si>
  <si>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</si>
  <si>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</si>
  <si>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</si>
  <si>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</si>
  <si>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</si>
  <si>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</si>
  <si>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</si>
  <si>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</si>
  <si>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</si>
  <si>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</si>
  <si>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</si>
  <si>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</si>
  <si>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</si>
  <si>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</si>
  <si>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</si>
  <si>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</si>
  <si>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</si>
  <si>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</si>
  <si>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</si>
  <si>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</si>
  <si>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</si>
  <si>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</si>
  <si>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</si>
  <si>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</si>
  <si>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</si>
  <si>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</si>
  <si>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</si>
  <si>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</si>
  <si>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</si>
  <si>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</si>
  <si>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</si>
  <si>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</si>
  <si>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</si>
  <si>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</si>
  <si>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</si>
  <si>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</si>
  <si>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</si>
  <si>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</si>
  <si>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</si>
  <si>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</si>
  <si>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</si>
  <si>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</si>
  <si>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</si>
  <si>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</si>
  <si>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</si>
  <si>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</si>
  <si>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</si>
  <si>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</si>
  <si>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</si>
  <si>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</si>
  <si>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</si>
  <si>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</si>
  <si>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</si>
  <si>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</si>
  <si>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</si>
  <si>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</si>
  <si>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</si>
  <si>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</si>
  <si>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</si>
  <si>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</si>
  <si>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</si>
  <si>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</si>
  <si>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</si>
  <si>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</si>
  <si>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</si>
  <si>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</si>
  <si>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</si>
  <si>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</si>
  <si>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</si>
  <si>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</si>
  <si>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</si>
  <si>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</si>
  <si>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</si>
  <si>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</si>
  <si>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</si>
  <si>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</si>
  <si>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</si>
  <si>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</si>
  <si>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</si>
  <si>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</si>
  <si>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</si>
  <si>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</si>
  <si>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</si>
  <si>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</si>
  <si>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</si>
  <si>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</si>
  <si>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</si>
  <si>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</si>
  <si>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</si>
  <si>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</si>
  <si>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</si>
  <si>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</si>
  <si>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</si>
  <si>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</si>
  <si>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</si>
  <si>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</si>
  <si>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</si>
  <si>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</si>
  <si>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</si>
  <si>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</si>
  <si>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</si>
  <si>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</si>
  <si>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</si>
  <si>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</si>
  <si>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</si>
  <si>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</si>
  <si>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</si>
  <si>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</si>
  <si>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</si>
  <si>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</si>
  <si>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</si>
  <si>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</si>
  <si>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</si>
  <si>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</si>
  <si>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</si>
  <si>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</si>
  <si>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</si>
  <si>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</si>
  <si>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</si>
  <si>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</si>
  <si>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</si>
  <si>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</si>
  <si>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</si>
  <si>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</si>
  <si>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</si>
  <si>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</si>
  <si>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</si>
  <si>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</si>
  <si>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</si>
  <si>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</si>
  <si>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</si>
  <si>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</si>
  <si>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</si>
  <si>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</si>
  <si>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</si>
  <si>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</si>
  <si>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</si>
  <si>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</si>
  <si>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</si>
  <si>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</si>
  <si>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</si>
  <si>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</si>
  <si>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</si>
  <si>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</si>
  <si>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</si>
  <si>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</si>
  <si>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</si>
  <si>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</si>
  <si>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</si>
  <si>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</si>
  <si>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</si>
  <si>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</si>
  <si>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</si>
  <si>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</si>
  <si>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</si>
  <si>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</si>
  <si>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</si>
  <si>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</si>
  <si>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</si>
  <si>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</si>
  <si>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</si>
  <si>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</si>
  <si>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</si>
  <si>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</si>
  <si>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</si>
  <si>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</si>
  <si>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</si>
  <si>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</si>
  <si>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</si>
  <si>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</si>
  <si>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</si>
  <si>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</si>
  <si>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</si>
  <si>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</si>
  <si>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</si>
  <si>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</si>
  <si>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</si>
  <si>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</si>
  <si>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</si>
  <si>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</si>
  <si>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</si>
  <si>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</si>
  <si>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</si>
  <si>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</si>
  <si>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</si>
  <si>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</si>
  <si>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</si>
  <si>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</si>
  <si>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</si>
  <si>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</si>
  <si>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</si>
  <si>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</si>
  <si>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</si>
  <si>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</si>
  <si>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</si>
  <si>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</si>
  <si>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</si>
  <si>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</si>
  <si>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</si>
  <si>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</si>
  <si>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</si>
  <si>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</si>
  <si>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</si>
  <si>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</si>
  <si>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</si>
  <si>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</si>
  <si>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</si>
  <si>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</si>
  <si>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</si>
  <si>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</si>
  <si>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</si>
  <si>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</si>
  <si>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</si>
  <si>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</si>
  <si>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</si>
  <si>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</si>
  <si>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</si>
  <si>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</si>
  <si>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</si>
  <si>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</si>
  <si>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</si>
  <si>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</si>
  <si>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</si>
  <si>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</si>
  <si>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</si>
  <si>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</si>
  <si>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</si>
  <si>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</si>
  <si>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</si>
  <si>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</si>
  <si>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</si>
  <si>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</si>
  <si>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</si>
  <si>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</si>
  <si>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</si>
  <si>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</si>
  <si>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</si>
  <si>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</si>
  <si>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</si>
  <si>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</si>
  <si>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</si>
  <si>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</si>
  <si>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</si>
  <si>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</si>
  <si>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</si>
  <si>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</si>
  <si>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</si>
  <si>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</si>
  <si>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</si>
  <si>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</si>
  <si>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</si>
  <si>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</si>
  <si>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</si>
  <si>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</si>
  <si>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</si>
  <si>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</si>
  <si>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</si>
  <si>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</si>
  <si>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</si>
  <si>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</si>
  <si>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</si>
  <si>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</si>
  <si>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</si>
  <si>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</si>
  <si>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</si>
  <si>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</si>
  <si>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</si>
  <si>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</si>
  <si>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</si>
  <si>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</si>
  <si>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</si>
  <si>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</si>
  <si>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</si>
  <si>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</si>
  <si>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</si>
  <si>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</si>
  <si>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</si>
  <si>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</si>
  <si>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</si>
  <si>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</si>
  <si>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</si>
  <si>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</si>
  <si>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</si>
  <si>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</si>
  <si>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</si>
  <si>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</si>
  <si>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</si>
  <si>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</si>
  <si>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</si>
  <si>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</si>
  <si>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</si>
  <si>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</si>
  <si>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</si>
  <si>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</si>
  <si>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</si>
  <si>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</si>
  <si>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</si>
  <si>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</si>
  <si>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</si>
  <si>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</si>
  <si>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</si>
  <si>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</si>
  <si>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</si>
  <si>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</si>
  <si>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</si>
  <si>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</si>
  <si>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</si>
  <si>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</si>
  <si>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</si>
  <si>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</si>
  <si>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</si>
  <si>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</si>
  <si>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</si>
  <si>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</si>
  <si>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</si>
  <si>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</si>
  <si>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</si>
  <si>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</si>
  <si>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</si>
  <si>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</si>
  <si>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</si>
  <si>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</si>
  <si>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</si>
  <si>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</si>
  <si>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</si>
  <si>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</si>
  <si>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</si>
  <si>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</si>
  <si>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</si>
  <si>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</si>
  <si>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</si>
  <si>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</si>
  <si>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</si>
  <si>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</si>
  <si>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</si>
  <si>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</si>
  <si>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</si>
  <si>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</si>
  <si>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</si>
  <si>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</si>
  <si>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</si>
  <si>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</si>
  <si>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</si>
  <si>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</si>
  <si>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</si>
  <si>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</si>
  <si>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</si>
  <si>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</si>
  <si>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</si>
  <si>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</si>
  <si>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</si>
  <si>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</si>
  <si>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</si>
  <si>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</si>
  <si>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</si>
  <si>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</si>
  <si>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</si>
  <si>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</si>
  <si>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</si>
  <si>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</si>
  <si>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</si>
  <si>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</si>
  <si>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</si>
  <si>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</si>
  <si>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</si>
  <si>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</si>
  <si>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</si>
  <si>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</si>
  <si>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</si>
  <si>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</si>
  <si>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</si>
  <si>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</si>
  <si>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</si>
  <si>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</si>
  <si>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</si>
  <si>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</si>
  <si>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</si>
  <si>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</si>
  <si>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</si>
  <si>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</si>
  <si>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</si>
  <si>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</si>
  <si>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</si>
  <si>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</si>
  <si>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</si>
  <si>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</si>
  <si>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</si>
  <si>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</si>
  <si>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</si>
  <si>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</si>
  <si>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</si>
  <si>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</si>
  <si>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</si>
  <si>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</si>
  <si>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</si>
  <si>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</si>
  <si>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</si>
  <si>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</si>
  <si>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</si>
  <si>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</si>
  <si>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</si>
  <si>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</si>
  <si>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</si>
  <si>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</si>
  <si>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</si>
  <si>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</si>
  <si>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</si>
  <si>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</si>
  <si>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</si>
  <si>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</si>
  <si>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</si>
  <si>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</si>
  <si>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</si>
  <si>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</si>
  <si>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</si>
  <si>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</si>
  <si>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</si>
  <si>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</si>
  <si>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</si>
  <si>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</si>
  <si>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</si>
  <si>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</si>
  <si>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</si>
  <si>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</si>
  <si>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</si>
  <si>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</si>
  <si>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</si>
  <si>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</si>
  <si>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</si>
  <si>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</si>
  <si>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</si>
  <si>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</si>
  <si>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</si>
  <si>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</si>
  <si>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</si>
  <si>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</si>
  <si>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</si>
  <si>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</si>
  <si>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</si>
  <si>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</si>
  <si>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</si>
  <si>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</si>
  <si>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</si>
  <si>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</si>
  <si>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</si>
  <si>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</si>
  <si>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</si>
  <si>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</si>
  <si>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</si>
  <si>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</si>
  <si>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</si>
  <si>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</si>
  <si>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</si>
  <si>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</si>
  <si>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</si>
  <si>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</si>
  <si>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</si>
  <si>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</si>
  <si>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</si>
  <si>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</si>
  <si>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</si>
  <si>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</si>
  <si>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</si>
  <si>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</si>
  <si>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</si>
  <si>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</si>
  <si>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</si>
  <si>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</si>
  <si>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</si>
  <si>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</si>
  <si>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</si>
  <si>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</si>
  <si>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</si>
  <si>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</si>
  <si>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</si>
  <si>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</si>
  <si>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</si>
  <si>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</si>
  <si>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</si>
  <si>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</si>
  <si>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</si>
  <si>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</si>
  <si>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</si>
  <si>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</si>
  <si>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</si>
  <si>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</si>
  <si>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</si>
  <si>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</si>
  <si>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</si>
  <si>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</si>
  <si>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</si>
  <si>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</si>
  <si>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</si>
  <si>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</si>
  <si>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</si>
  <si>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</si>
  <si>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</si>
  <si>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</si>
  <si>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</si>
  <si>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</si>
  <si>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</si>
  <si>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</si>
  <si>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</si>
  <si>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</si>
  <si>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</si>
  <si>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</si>
  <si>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</si>
  <si>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</si>
  <si>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</si>
  <si>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</si>
  <si>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</si>
  <si>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</si>
  <si>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</si>
  <si>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</si>
  <si>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</si>
  <si>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</si>
  <si>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</si>
  <si>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</si>
  <si>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</si>
  <si>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</si>
  <si>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</si>
  <si>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</si>
  <si>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</si>
  <si>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</si>
  <si>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</si>
  <si>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</si>
  <si>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</si>
  <si>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</si>
  <si>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</si>
  <si>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</si>
  <si>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</si>
  <si>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</si>
  <si>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</si>
  <si>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</si>
  <si>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</si>
  <si>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</si>
  <si>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</si>
  <si>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</si>
  <si>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</si>
  <si>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</si>
  <si>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</si>
  <si>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</si>
  <si>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</si>
  <si>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</si>
  <si>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</si>
  <si>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</si>
  <si>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</si>
  <si>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</si>
  <si>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</si>
  <si>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</si>
  <si>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</si>
  <si>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</si>
  <si>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</si>
  <si>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</si>
  <si>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</si>
  <si>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</si>
  <si>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</si>
  <si>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</si>
  <si>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</si>
  <si>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</si>
  <si>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</si>
  <si>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</si>
  <si>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</si>
  <si>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</si>
  <si>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</si>
  <si>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</si>
  <si>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</si>
  <si>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</si>
  <si>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</si>
  <si>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</si>
  <si>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</si>
  <si>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</si>
  <si>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</si>
  <si>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</si>
  <si>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</si>
  <si>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</si>
  <si>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</si>
  <si>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</si>
  <si>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</si>
  <si>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</si>
  <si>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</si>
  <si>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</si>
  <si>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</si>
  <si>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</si>
  <si>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</si>
  <si>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</si>
  <si>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</si>
  <si>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</si>
  <si>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</si>
  <si>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</si>
  <si>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</si>
  <si>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</si>
  <si>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</si>
  <si>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</si>
  <si>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</si>
  <si>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</si>
  <si>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</si>
  <si>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</si>
  <si>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</si>
  <si>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</si>
  <si>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</si>
  <si>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</si>
  <si>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</si>
  <si>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</si>
  <si>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</si>
  <si>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</si>
  <si>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</si>
  <si>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</si>
  <si>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</si>
  <si>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</si>
  <si>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</si>
  <si>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</si>
  <si>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</si>
  <si>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</si>
  <si>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</si>
  <si>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</si>
  <si>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</si>
  <si>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</si>
  <si>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</si>
  <si>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</si>
  <si>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</si>
  <si>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</si>
  <si>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</si>
  <si>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</si>
  <si>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</si>
  <si>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</si>
  <si>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</si>
  <si>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</si>
  <si>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</si>
  <si>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</si>
  <si>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</si>
  <si>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</si>
  <si>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</si>
  <si>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</si>
  <si>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</si>
  <si>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</si>
  <si>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</si>
  <si>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</si>
  <si>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</si>
  <si>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</si>
  <si>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</si>
  <si>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</si>
  <si>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</si>
  <si>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</si>
  <si>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</si>
  <si>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</si>
  <si>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</si>
  <si>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</si>
  <si>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</si>
  <si>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</si>
  <si>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</si>
  <si>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</si>
  <si>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</si>
  <si>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</si>
  <si>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</si>
  <si>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</si>
  <si>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</si>
  <si>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</si>
  <si>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</si>
  <si>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</si>
  <si>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</si>
  <si>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</si>
  <si>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</si>
  <si>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</si>
  <si>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</si>
  <si>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</si>
  <si>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</si>
  <si>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</si>
  <si>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</si>
  <si>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</si>
  <si>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</si>
  <si>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</si>
  <si>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</si>
  <si>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</si>
  <si>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</si>
  <si>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</si>
  <si>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</si>
  <si>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</si>
  <si>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</si>
  <si>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</si>
  <si>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</si>
  <si>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</si>
  <si>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</si>
  <si>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</si>
  <si>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</si>
  <si>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</si>
  <si>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</si>
  <si>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</si>
  <si>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</si>
  <si>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</si>
  <si>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</si>
  <si>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</si>
  <si>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</si>
  <si>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</si>
  <si>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</si>
  <si>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</si>
  <si>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</si>
  <si>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</si>
  <si>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</si>
  <si>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</si>
  <si>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</si>
  <si>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</si>
  <si>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</si>
  <si>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</si>
  <si>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</si>
  <si>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</si>
  <si>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</si>
  <si>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</si>
  <si>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</si>
  <si>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</si>
  <si>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</si>
  <si>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</si>
  <si>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</si>
  <si>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</si>
  <si>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</si>
  <si>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</si>
  <si>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</si>
  <si>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</si>
  <si>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</si>
  <si>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</si>
  <si>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</si>
  <si>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</si>
  <si>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</si>
  <si>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</si>
  <si>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</si>
  <si>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</si>
  <si>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</si>
  <si>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</si>
  <si>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</si>
  <si>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</si>
  <si>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</si>
  <si>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</si>
  <si>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</si>
  <si>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</si>
  <si>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</si>
  <si>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</si>
  <si>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</si>
  <si>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</si>
  <si>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</si>
  <si>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</si>
  <si>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</si>
  <si>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</si>
  <si>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</si>
  <si>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</si>
  <si>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</si>
  <si>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</si>
  <si>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</si>
  <si>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</si>
  <si>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</si>
  <si>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</si>
  <si>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</si>
  <si>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</si>
  <si>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</si>
  <si>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</si>
  <si>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</si>
  <si>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</si>
  <si>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</si>
  <si>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</si>
  <si>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</si>
  <si>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</si>
  <si>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</si>
  <si>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</si>
  <si>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</si>
  <si>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</si>
  <si>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</si>
  <si>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</si>
  <si>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</si>
  <si>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</si>
  <si>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</si>
  <si>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</si>
  <si>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</si>
  <si>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</si>
  <si>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</si>
  <si>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</si>
  <si>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</si>
  <si>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</si>
  <si>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</si>
  <si>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</si>
  <si>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</si>
  <si>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</si>
  <si>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</si>
  <si>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</si>
  <si>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</si>
  <si>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</si>
  <si>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</si>
  <si>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</si>
  <si>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</si>
  <si>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</si>
  <si>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</si>
  <si>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</si>
  <si>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</si>
  <si>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</si>
  <si>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</si>
  <si>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</si>
  <si>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</si>
  <si>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</si>
  <si>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</si>
  <si>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</si>
  <si>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</si>
  <si>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</si>
  <si>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</si>
  <si>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</si>
  <si>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</si>
  <si>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</si>
  <si>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</si>
  <si>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</si>
  <si>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</si>
  <si>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</si>
  <si>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</si>
  <si>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</si>
  <si>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</si>
  <si>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</si>
  <si>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</si>
  <si>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</si>
  <si>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</si>
  <si>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</si>
  <si>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</si>
  <si>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</si>
  <si>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</si>
  <si>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</si>
  <si>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</si>
  <si>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</si>
  <si>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</si>
  <si>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</si>
  <si>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</si>
  <si>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</si>
  <si>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</si>
  <si>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</si>
  <si>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</si>
  <si>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</si>
  <si>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</si>
  <si>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</si>
  <si>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</si>
  <si>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</si>
  <si>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</si>
  <si>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</si>
  <si>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</si>
  <si>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</si>
  <si>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</si>
  <si>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</si>
  <si>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</si>
  <si>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</si>
  <si>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</si>
  <si>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</si>
  <si>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</si>
  <si>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</si>
  <si>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</si>
  <si>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</si>
  <si>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</si>
  <si>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</si>
  <si>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</si>
  <si>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</si>
  <si>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</si>
  <si>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</si>
  <si>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</si>
  <si>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</si>
  <si>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</si>
  <si>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</si>
  <si>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</si>
  <si>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</si>
  <si>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</si>
  <si>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</si>
  <si>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</si>
  <si>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</si>
  <si>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</si>
  <si>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</si>
  <si>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</si>
  <si>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</si>
  <si>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</si>
  <si>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</si>
  <si>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</si>
  <si>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</si>
  <si>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</si>
  <si>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</si>
  <si>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</si>
  <si>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</si>
  <si>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</si>
  <si>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</si>
  <si>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</si>
  <si>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</si>
  <si>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</si>
  <si>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</si>
  <si>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</si>
  <si>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</si>
  <si>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</si>
  <si>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</si>
  <si>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</si>
  <si>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</si>
  <si>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</si>
  <si>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</si>
  <si>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</si>
  <si>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</si>
  <si>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</si>
  <si>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</si>
  <si>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</si>
  <si>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</si>
  <si>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</si>
  <si>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</si>
  <si>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</si>
  <si>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</si>
  <si>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</si>
  <si>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</si>
  <si>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</si>
  <si>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</si>
  <si>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</si>
  <si>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</si>
  <si>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</si>
  <si>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</si>
  <si>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</si>
  <si>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</si>
  <si>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</si>
  <si>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</si>
  <si>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</si>
  <si>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</si>
  <si>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</si>
  <si>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</si>
  <si>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</si>
  <si>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</si>
  <si>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</si>
  <si>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</si>
  <si>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</si>
  <si>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</si>
  <si>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</si>
  <si>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</si>
  <si>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</si>
  <si>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</si>
  <si>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</si>
  <si>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</si>
  <si>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</si>
  <si>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</si>
  <si>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</si>
  <si>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</si>
  <si>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</si>
  <si>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</si>
  <si>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</si>
  <si>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</si>
  <si>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</si>
  <si>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</si>
  <si>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</si>
  <si>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</si>
  <si>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</si>
  <si>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</si>
  <si>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</si>
  <si>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</si>
  <si>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</si>
  <si>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</si>
  <si>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</si>
  <si>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</si>
  <si>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</si>
  <si>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</si>
  <si>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</si>
  <si>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</si>
  <si>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</si>
  <si>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</si>
  <si>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</si>
  <si>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</si>
  <si>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</si>
  <si>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</si>
  <si>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</si>
  <si>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</si>
  <si>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</si>
  <si>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</si>
  <si>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</si>
  <si>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</si>
  <si>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</si>
  <si>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</si>
  <si>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</si>
  <si>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</si>
  <si>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</si>
  <si>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</si>
  <si>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</si>
  <si>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</si>
  <si>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</si>
  <si>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</si>
  <si>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</si>
  <si>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</si>
  <si>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</si>
  <si>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</si>
  <si>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</si>
  <si>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</si>
  <si>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</si>
  <si>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</si>
  <si>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</si>
  <si>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</si>
  <si>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</si>
  <si>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</si>
  <si>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</si>
  <si>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</si>
  <si>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</si>
  <si>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</si>
  <si>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</si>
  <si>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</si>
  <si>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</si>
  <si>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</si>
  <si>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</si>
  <si>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</si>
  <si>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</si>
  <si>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</si>
  <si>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</si>
  <si>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</si>
  <si>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</si>
  <si>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</si>
  <si>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</si>
  <si>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</si>
  <si>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</si>
  <si>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</si>
  <si>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</si>
  <si>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</si>
  <si>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</si>
  <si>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</si>
  <si>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</si>
  <si>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</si>
  <si>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</si>
  <si>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</si>
  <si>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</si>
  <si>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</si>
  <si>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</si>
  <si>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</si>
  <si>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</si>
  <si>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</si>
  <si>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</si>
  <si>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</si>
  <si>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</si>
  <si>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</si>
  <si>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</si>
  <si>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</si>
  <si>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</si>
  <si>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</si>
  <si>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</si>
  <si>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</si>
  <si>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</si>
  <si>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</si>
  <si>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</si>
  <si>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</si>
  <si>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</si>
  <si>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</si>
  <si>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</si>
  <si>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</si>
  <si>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</si>
  <si>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</si>
  <si>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</si>
  <si>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</si>
  <si>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</si>
  <si>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</si>
  <si>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</si>
  <si>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</si>
  <si>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</si>
  <si>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</si>
  <si>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</si>
  <si>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</si>
  <si>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</si>
  <si>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</si>
  <si>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</si>
  <si>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</si>
  <si>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</si>
  <si>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</si>
  <si>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</si>
  <si>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</si>
  <si>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</si>
  <si>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</si>
  <si>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</si>
  <si>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</si>
  <si>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</si>
  <si>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</si>
  <si>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</si>
  <si>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</si>
  <si>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</si>
  <si>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</si>
  <si>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</si>
  <si>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</si>
  <si>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</si>
  <si>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</si>
  <si>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</si>
  <si>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</si>
  <si>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</si>
  <si>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</si>
  <si>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</si>
  <si>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</si>
  <si>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</si>
  <si>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</si>
  <si>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</si>
  <si>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</si>
  <si>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</si>
  <si>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</si>
  <si>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</si>
  <si>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</si>
  <si>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</si>
  <si>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</si>
  <si>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</si>
  <si>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</si>
  <si>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</si>
  <si>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</si>
  <si>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</si>
  <si>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</si>
  <si>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</si>
  <si>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</si>
  <si>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</si>
  <si>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</si>
  <si>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</si>
  <si>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</si>
  <si>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</si>
  <si>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</si>
  <si>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</si>
  <si>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</si>
  <si>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</si>
  <si>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</si>
  <si>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</si>
  <si>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</si>
  <si>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</si>
  <si>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</si>
  <si>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</si>
  <si>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</si>
  <si>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</si>
  <si>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</si>
  <si>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</si>
  <si>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</si>
  <si>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</si>
  <si>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</si>
  <si>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</si>
  <si>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</si>
  <si>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</si>
  <si>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</si>
  <si>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</si>
  <si>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</si>
  <si>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</si>
  <si>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</si>
  <si>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</si>
  <si>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</si>
  <si>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</si>
  <si>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</si>
  <si>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</si>
  <si>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</si>
  <si>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</si>
  <si>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</si>
  <si>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</si>
  <si>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</si>
  <si>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</si>
  <si>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</si>
  <si>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</si>
  <si>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</si>
  <si>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</si>
  <si>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</si>
  <si>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</si>
  <si>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</si>
  <si>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</si>
  <si>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</si>
  <si>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</si>
  <si>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</si>
  <si>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</si>
  <si>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</si>
  <si>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</si>
  <si>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</si>
  <si>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</si>
  <si>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</si>
  <si>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</si>
  <si>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</si>
  <si>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</si>
  <si>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</si>
  <si>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</si>
  <si>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</si>
  <si>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</si>
  <si>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</si>
  <si>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</si>
  <si>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</si>
  <si>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</si>
  <si>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</si>
  <si>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</si>
  <si>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</si>
  <si>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</si>
  <si>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</si>
  <si>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</si>
  <si>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</si>
  <si>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</si>
  <si>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</si>
  <si>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</si>
  <si>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</si>
  <si>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</si>
  <si>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</si>
  <si>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</si>
  <si>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</si>
  <si>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</si>
  <si>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</si>
  <si>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</si>
  <si>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</si>
  <si>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</si>
  <si>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</si>
  <si>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</si>
  <si>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</si>
  <si>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</si>
  <si>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</si>
  <si>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</si>
  <si>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</si>
  <si>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</si>
  <si>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</si>
  <si>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</si>
  <si>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</si>
  <si>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</si>
  <si>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</si>
  <si>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</si>
  <si>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</si>
  <si>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</si>
  <si>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</si>
  <si>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</si>
  <si>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</si>
  <si>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</si>
  <si>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</si>
  <si>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</si>
  <si>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</si>
  <si>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</si>
  <si>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</si>
  <si>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</si>
  <si>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</si>
  <si>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</si>
  <si>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</si>
  <si>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</si>
  <si>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</si>
  <si>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</si>
  <si>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</si>
  <si>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</si>
  <si>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</si>
  <si>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</si>
  <si>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</si>
  <si>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</si>
  <si>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</si>
  <si>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</si>
  <si>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</si>
  <si>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</si>
  <si>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</si>
  <si>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</si>
  <si>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</si>
  <si>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</si>
  <si>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</si>
  <si>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</si>
  <si>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</si>
  <si>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</si>
  <si>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</si>
  <si>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</si>
  <si>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</si>
  <si>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</si>
  <si>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</si>
  <si>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</si>
  <si>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</si>
  <si>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</si>
  <si>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</si>
  <si>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</si>
  <si>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</si>
  <si>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</si>
  <si>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</si>
  <si>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</si>
  <si>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</si>
  <si>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</si>
  <si>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</si>
  <si>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</si>
  <si>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</si>
  <si>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</si>
  <si>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</si>
  <si>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</si>
  <si>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</si>
  <si>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</si>
  <si>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</si>
  <si>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</si>
  <si>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</si>
  <si>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</si>
  <si>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</si>
  <si>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</si>
  <si>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</si>
  <si>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</si>
  <si>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</si>
  <si>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</si>
  <si>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</si>
  <si>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</si>
  <si>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</si>
  <si>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</si>
  <si>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</si>
  <si>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</si>
  <si>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</si>
  <si>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</si>
  <si>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</si>
  <si>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</si>
  <si>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</si>
  <si>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</si>
  <si>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</si>
  <si>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</si>
  <si>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</si>
  <si>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</si>
  <si>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</si>
  <si>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</si>
  <si>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</si>
  <si>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</si>
  <si>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</si>
  <si>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</si>
  <si>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</si>
  <si>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</si>
  <si>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</si>
  <si>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</si>
  <si>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</si>
  <si>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</si>
  <si>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</si>
  <si>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</si>
  <si>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</si>
  <si>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</si>
  <si>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</si>
  <si>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</si>
  <si>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</si>
  <si>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</si>
  <si>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</si>
  <si>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</si>
  <si>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</si>
  <si>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</si>
  <si>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</si>
  <si>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</si>
  <si>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</si>
  <si>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</si>
  <si>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</si>
  <si>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</si>
  <si>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</si>
  <si>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</si>
  <si>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</si>
  <si>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</si>
  <si>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</si>
  <si>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</si>
  <si>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</si>
  <si>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</si>
  <si>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</si>
  <si>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</si>
  <si>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</si>
  <si>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</si>
  <si>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</si>
  <si>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</si>
  <si>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</si>
  <si>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</si>
  <si>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</si>
  <si>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</si>
  <si>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</si>
  <si>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</si>
  <si>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</si>
  <si>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</si>
  <si>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</si>
  <si>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</si>
  <si>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</si>
  <si>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</si>
  <si>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</si>
  <si>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</si>
  <si>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</si>
  <si>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</si>
  <si>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</si>
  <si>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</si>
  <si>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</si>
  <si>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</si>
  <si>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</si>
  <si>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</si>
  <si>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</si>
  <si>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</si>
  <si>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</si>
  <si>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</si>
  <si>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</si>
  <si>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</si>
  <si>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</si>
  <si>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</si>
  <si>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</si>
  <si>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</si>
  <si>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</si>
  <si>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</si>
  <si>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</si>
  <si>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</si>
  <si>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</si>
  <si>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</si>
  <si>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</si>
  <si>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</si>
  <si>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</si>
  <si>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</si>
  <si>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</si>
  <si>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</si>
  <si>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</si>
  <si>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</si>
  <si>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</si>
  <si>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</si>
  <si>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</si>
  <si>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</si>
  <si>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</si>
  <si>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</si>
  <si>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</si>
  <si>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</si>
  <si>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</si>
  <si>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</si>
  <si>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</si>
  <si>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</si>
  <si>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</si>
  <si>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</si>
  <si>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</si>
  <si>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</si>
  <si>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</si>
  <si>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</si>
  <si>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</si>
  <si>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</si>
  <si>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</si>
  <si>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</si>
  <si>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</si>
  <si>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</si>
  <si>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</si>
  <si>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</si>
  <si>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</si>
  <si>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</si>
  <si>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</si>
  <si>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</si>
  <si>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</si>
  <si>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</si>
  <si>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</si>
  <si>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</si>
  <si>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</si>
  <si>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</si>
  <si>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</si>
  <si>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</si>
  <si>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</si>
  <si>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</si>
  <si>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</si>
  <si>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</si>
  <si>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</si>
  <si>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</si>
  <si>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</si>
  <si>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</si>
  <si>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</si>
  <si>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</si>
  <si>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</si>
  <si>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</si>
  <si>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</si>
  <si>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</si>
  <si>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</si>
  <si>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</si>
  <si>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</si>
  <si>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</si>
  <si>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</si>
  <si>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</si>
  <si>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</si>
  <si>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</si>
  <si>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</si>
  <si>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</si>
  <si>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</si>
  <si>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</si>
  <si>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</si>
  <si>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</si>
  <si>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</si>
  <si>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</si>
  <si>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</si>
  <si>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</si>
  <si>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</si>
  <si>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</si>
  <si>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</si>
  <si>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</si>
  <si>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</si>
  <si>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</si>
  <si>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</si>
  <si>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</si>
  <si>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</si>
  <si>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</si>
  <si>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</si>
  <si>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</si>
  <si>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</si>
  <si>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</si>
  <si>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</si>
  <si>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</si>
  <si>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</si>
  <si>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</si>
  <si>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</si>
  <si>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</si>
  <si>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</si>
  <si>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</si>
  <si>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</si>
  <si>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</si>
  <si>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</si>
  <si>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</si>
  <si>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</si>
  <si>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</si>
  <si>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</si>
  <si>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</si>
  <si>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</si>
  <si>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</si>
  <si>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</si>
  <si>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</si>
  <si>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</si>
  <si>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</si>
  <si>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</si>
  <si>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</si>
  <si>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</si>
  <si>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</si>
  <si>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</si>
  <si>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</si>
  <si>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</si>
  <si>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</si>
  <si>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</si>
  <si>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</si>
  <si>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</si>
  <si>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</si>
  <si>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</si>
  <si>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</si>
  <si>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</si>
  <si>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</si>
  <si>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</si>
  <si>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</si>
  <si>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</si>
  <si>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</si>
  <si>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</si>
  <si>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</si>
  <si>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</si>
  <si>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</si>
  <si>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</si>
  <si>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</si>
  <si>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</si>
  <si>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</si>
  <si>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</si>
  <si>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</si>
  <si>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</si>
  <si>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</si>
  <si>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</si>
  <si>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</si>
  <si>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</si>
  <si>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</si>
  <si>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</si>
  <si>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</si>
  <si>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</si>
  <si>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</si>
  <si>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</si>
  <si>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</si>
  <si>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</si>
  <si>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</si>
  <si>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</si>
  <si>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</si>
  <si>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</si>
  <si>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</si>
  <si>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</si>
  <si>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</si>
  <si>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</si>
  <si>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</si>
  <si>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</si>
  <si>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</si>
  <si>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</si>
  <si>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</si>
  <si>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</si>
  <si>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</si>
  <si>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</si>
  <si>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</si>
  <si>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</si>
  <si>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</si>
  <si>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</si>
  <si>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</si>
  <si>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</si>
  <si>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</si>
  <si>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</si>
  <si>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</si>
  <si>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</si>
  <si>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</si>
  <si>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</si>
  <si>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</si>
  <si>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</si>
  <si>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</si>
  <si>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</si>
  <si>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</si>
  <si>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</si>
  <si>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</si>
  <si>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</si>
  <si>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</si>
  <si>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</si>
  <si>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</si>
  <si>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</si>
  <si>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</si>
  <si>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</si>
  <si>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</si>
  <si>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</si>
  <si>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</si>
  <si>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</si>
  <si>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</si>
  <si>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</si>
  <si>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</si>
  <si>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</si>
  <si>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</si>
  <si>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</si>
  <si>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</si>
  <si>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</si>
  <si>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</si>
  <si>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</si>
  <si>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</si>
  <si>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</si>
  <si>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</si>
  <si>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</si>
  <si>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</si>
  <si>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</si>
  <si>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</si>
  <si>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</si>
  <si>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</si>
  <si>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</si>
  <si>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</si>
  <si>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</si>
  <si>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</si>
  <si>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</si>
  <si>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</si>
  <si>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</si>
  <si>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</si>
  <si>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</si>
  <si>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</si>
  <si>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</si>
  <si>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</si>
  <si>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</si>
  <si>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</si>
  <si>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</si>
  <si>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</si>
  <si>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</si>
  <si>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</si>
  <si>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</si>
  <si>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</si>
  <si>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</si>
  <si>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</si>
  <si>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</si>
  <si>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</si>
  <si>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</si>
  <si>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</si>
  <si>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</si>
  <si>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</si>
  <si>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</si>
  <si>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</si>
  <si>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</si>
  <si>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</si>
  <si>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</si>
  <si>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</si>
  <si>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</si>
  <si>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</si>
  <si>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</si>
  <si>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</si>
  <si>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</si>
  <si>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</si>
  <si>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</si>
  <si>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</si>
  <si>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</si>
  <si>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</si>
  <si>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</si>
  <si>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</si>
  <si>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</si>
  <si>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</si>
  <si>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</si>
  <si>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</si>
  <si>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</si>
  <si>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</si>
  <si>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</si>
  <si>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</si>
  <si>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</si>
  <si>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</si>
  <si>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</si>
  <si>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</si>
  <si>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</si>
  <si>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</si>
  <si>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</si>
  <si>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</si>
  <si>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</si>
  <si>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</si>
  <si>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</si>
  <si>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</si>
  <si>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</si>
  <si>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</si>
  <si>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</si>
  <si>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</si>
  <si>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</si>
  <si>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</si>
  <si>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</si>
  <si>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</si>
  <si>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</si>
  <si>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</si>
  <si>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</si>
  <si>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</si>
  <si>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</si>
  <si>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</si>
  <si>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</si>
  <si>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</si>
  <si>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</si>
  <si>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</si>
  <si>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</si>
  <si>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</si>
  <si>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</si>
  <si>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</si>
  <si>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</si>
  <si>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</si>
  <si>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</si>
  <si>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</si>
  <si>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</si>
  <si>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</si>
  <si>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</si>
  <si>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</si>
  <si>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</si>
  <si>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</si>
  <si>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</si>
  <si>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</si>
  <si>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</si>
  <si>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</si>
  <si>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</si>
  <si>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</si>
  <si>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</si>
  <si>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</si>
  <si>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</si>
  <si>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</si>
  <si>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</si>
  <si>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</si>
  <si>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</si>
  <si>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</si>
  <si>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</si>
  <si>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</si>
  <si>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</si>
  <si>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</si>
  <si>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</si>
  <si>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</si>
  <si>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</si>
  <si>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</si>
  <si>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</si>
  <si>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</si>
  <si>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</si>
  <si>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</si>
  <si>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</si>
  <si>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</si>
  <si>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</si>
  <si>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</si>
  <si>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</si>
  <si>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</si>
  <si>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</si>
  <si>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</si>
  <si>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</si>
  <si>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</si>
  <si>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</si>
  <si>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</si>
  <si>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</si>
  <si>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</si>
  <si>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</si>
  <si>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</si>
  <si>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</si>
  <si>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</si>
  <si>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</si>
  <si>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</si>
  <si>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</si>
  <si>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</si>
  <si>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</si>
  <si>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</si>
  <si>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</si>
  <si>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</si>
  <si>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</si>
  <si>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</si>
  <si>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</si>
  <si>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</si>
  <si>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</si>
  <si>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</si>
  <si>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</si>
  <si>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</si>
  <si>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</si>
  <si>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</si>
  <si>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</si>
  <si>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</si>
  <si>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</si>
  <si>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</si>
  <si>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</si>
  <si>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</si>
  <si>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</si>
  <si>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</si>
  <si>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</si>
  <si>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</si>
  <si>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</si>
  <si>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</si>
  <si>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</si>
  <si>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</si>
  <si>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</si>
  <si>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</si>
  <si>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</si>
  <si>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</si>
  <si>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</si>
  <si>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</si>
  <si>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</si>
  <si>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</si>
  <si>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</si>
  <si>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</si>
  <si>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</si>
  <si>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</si>
  <si>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</si>
  <si>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</si>
  <si>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</si>
  <si>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</si>
  <si>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</si>
  <si>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</si>
  <si>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</si>
  <si>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</si>
  <si>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</si>
  <si>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</si>
  <si>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</si>
  <si>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</si>
  <si>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</si>
  <si>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</si>
  <si>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</si>
  <si>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</si>
  <si>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</si>
  <si>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</si>
  <si>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</si>
  <si>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</si>
  <si>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</si>
  <si>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</si>
  <si>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</si>
  <si>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</si>
  <si>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</si>
  <si>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</si>
  <si>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</si>
  <si>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</si>
  <si>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</si>
  <si>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</si>
  <si>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</si>
  <si>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</si>
  <si>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</si>
  <si>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</si>
  <si>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</si>
  <si>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</si>
  <si>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</si>
  <si>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</si>
  <si>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</si>
  <si>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</si>
  <si>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</si>
  <si>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</si>
  <si>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</si>
  <si>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</si>
  <si>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</si>
  <si>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</si>
  <si>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</si>
  <si>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</si>
  <si>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</si>
  <si>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</si>
  <si>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</si>
  <si>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</si>
  <si>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</si>
  <si>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</si>
  <si>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</si>
  <si>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</si>
  <si>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</si>
  <si>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</si>
  <si>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</si>
  <si>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</si>
  <si>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</si>
  <si>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</si>
  <si>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</si>
  <si>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</si>
  <si>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</si>
  <si>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</si>
  <si>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</si>
  <si>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</si>
  <si>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</si>
  <si>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</si>
  <si>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</si>
  <si>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</si>
  <si>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</si>
  <si>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</si>
  <si>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</si>
  <si>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</si>
  <si>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</si>
  <si>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</si>
  <si>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</si>
  <si>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</si>
  <si>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</si>
  <si>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</si>
  <si>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</si>
  <si>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</si>
  <si>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</si>
  <si>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</si>
  <si>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</si>
  <si>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</si>
  <si>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</si>
  <si>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</si>
  <si>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</si>
  <si>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</si>
  <si>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</si>
  <si>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</si>
  <si>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</si>
  <si>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</si>
  <si>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</si>
  <si>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</si>
  <si>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</si>
  <si>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</si>
  <si>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</si>
  <si>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</si>
  <si>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</si>
  <si>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</si>
  <si>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</si>
  <si>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</si>
  <si>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</si>
  <si>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</si>
  <si>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</si>
  <si>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</si>
  <si>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</si>
  <si>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</si>
  <si>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</si>
  <si>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</si>
  <si>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</si>
  <si>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</si>
  <si>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</si>
  <si>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</si>
  <si>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</si>
  <si>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</si>
  <si>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</si>
  <si>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</si>
  <si>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</si>
  <si>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</si>
  <si>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</si>
  <si>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</si>
  <si>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</si>
  <si>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</si>
  <si>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</si>
  <si>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</si>
  <si>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</si>
  <si>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</si>
  <si>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</si>
  <si>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</si>
  <si>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</si>
  <si>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</si>
  <si>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</si>
  <si>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</si>
  <si>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</si>
  <si>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</si>
  <si>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</si>
  <si>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</si>
  <si>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</si>
  <si>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</si>
  <si>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</si>
  <si>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</si>
  <si>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</si>
  <si>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</si>
  <si>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</si>
  <si>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</si>
  <si>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</si>
  <si>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</si>
  <si>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</si>
  <si>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</si>
  <si>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</si>
  <si>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</si>
  <si>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</si>
  <si>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</si>
  <si>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</si>
  <si>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</si>
  <si>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</si>
  <si>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</si>
  <si>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</si>
  <si>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</si>
  <si>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</si>
  <si>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</si>
  <si>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</si>
  <si>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</si>
  <si>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</si>
  <si>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</si>
  <si>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</si>
  <si>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</si>
  <si>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</si>
  <si>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</si>
  <si>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</si>
  <si>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</si>
  <si>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</si>
  <si>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</si>
  <si>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</si>
  <si>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</si>
  <si>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</si>
  <si>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</si>
  <si>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</si>
  <si>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</si>
  <si>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</si>
  <si>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</si>
  <si>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</si>
  <si>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</si>
  <si>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</si>
  <si>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</si>
  <si>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</si>
  <si>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</si>
  <si>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</si>
  <si>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</si>
  <si>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</si>
  <si>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</si>
  <si>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</si>
  <si>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</si>
  <si>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</si>
  <si>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</si>
  <si>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</si>
  <si>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</si>
  <si>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</si>
  <si>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</si>
  <si>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</si>
  <si>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</si>
  <si>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</si>
  <si>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</si>
  <si>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</si>
  <si>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</si>
  <si>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</si>
  <si>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</si>
  <si>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</si>
  <si>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</si>
  <si>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</si>
  <si>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</si>
  <si>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</si>
  <si>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</si>
  <si>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</si>
  <si>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</si>
  <si>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</si>
  <si>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</si>
  <si>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</si>
  <si>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</si>
  <si>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</si>
  <si>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</si>
  <si>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</si>
  <si>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</si>
  <si>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</si>
  <si>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</si>
  <si>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</si>
  <si>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</si>
  <si>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</si>
  <si>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</si>
  <si>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</si>
  <si>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</si>
  <si>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</si>
  <si>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</si>
  <si>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</si>
  <si>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</si>
  <si>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</si>
  <si>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</si>
  <si>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</si>
  <si>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</si>
  <si>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</si>
  <si>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</si>
  <si>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</si>
  <si>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</si>
  <si>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</si>
  <si>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</si>
  <si>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</si>
  <si>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</si>
  <si>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</si>
  <si>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</si>
  <si>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</si>
  <si>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</si>
  <si>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</si>
  <si>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</si>
  <si>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</si>
  <si>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</si>
  <si>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</si>
  <si>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</si>
  <si>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</si>
  <si>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</si>
  <si>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</si>
  <si>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</si>
  <si>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</si>
  <si>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</si>
  <si>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</si>
  <si>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</si>
  <si>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</si>
  <si>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</si>
  <si>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</si>
  <si>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</si>
  <si>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</si>
  <si>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</si>
  <si>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</si>
  <si>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</si>
  <si>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</si>
  <si>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</si>
  <si>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</si>
  <si>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</si>
  <si>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</si>
  <si>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</si>
  <si>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</si>
  <si>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</si>
  <si>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</si>
  <si>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</si>
  <si>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</si>
  <si>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</si>
  <si>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</si>
  <si>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</si>
  <si>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</si>
  <si>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</si>
  <si>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</si>
  <si>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</si>
  <si>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</si>
  <si>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</si>
  <si>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</si>
  <si>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</si>
  <si>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</si>
  <si>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</si>
  <si>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</si>
  <si>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</si>
  <si>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</si>
  <si>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</si>
  <si>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</si>
  <si>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</si>
  <si>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</si>
  <si>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</si>
  <si>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</si>
  <si>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</si>
  <si>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</si>
  <si>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</si>
  <si>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</si>
  <si>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</si>
  <si>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</si>
  <si>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</si>
  <si>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</si>
  <si>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</si>
  <si>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</si>
  <si>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</si>
  <si>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</si>
  <si>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</si>
  <si>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</si>
  <si>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</si>
  <si>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</si>
  <si>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</si>
  <si>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</si>
  <si>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</si>
  <si>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</si>
  <si>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</si>
  <si>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</si>
  <si>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</si>
  <si>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</si>
  <si>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</si>
  <si>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</si>
  <si>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</si>
  <si>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</si>
  <si>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</si>
  <si>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</si>
  <si>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</si>
  <si>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</si>
  <si>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</si>
  <si>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</si>
  <si>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</si>
  <si>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</si>
  <si>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</si>
  <si>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</si>
  <si>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</si>
  <si>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</si>
  <si>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</si>
  <si>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</si>
  <si>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</si>
  <si>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</si>
  <si>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</si>
  <si>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</si>
  <si>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</si>
  <si>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</si>
  <si>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</si>
  <si>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</si>
  <si>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</si>
  <si>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</si>
  <si>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</si>
  <si>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</si>
  <si>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</si>
  <si>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</si>
  <si>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</si>
  <si>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</si>
  <si>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</si>
  <si>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</si>
  <si>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</si>
  <si>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</si>
  <si>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</si>
  <si>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</si>
  <si>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</si>
  <si>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</si>
  <si>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</si>
  <si>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</si>
  <si>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</si>
  <si>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</si>
  <si>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</si>
  <si>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</si>
  <si>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</si>
  <si>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</si>
  <si>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</si>
  <si>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</si>
  <si>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</si>
  <si>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</si>
  <si>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</si>
  <si>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</si>
  <si>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</si>
  <si>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</si>
  <si>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</si>
  <si>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</si>
  <si>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</si>
  <si>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</si>
  <si>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</si>
  <si>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</si>
  <si>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</si>
  <si>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</si>
  <si>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</si>
  <si>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</si>
  <si>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</si>
  <si>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</si>
  <si>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</si>
  <si>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</si>
  <si>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</si>
  <si>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</si>
  <si>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</si>
  <si>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</si>
  <si>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</si>
  <si>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</si>
  <si>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</si>
  <si>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</si>
  <si>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</si>
  <si>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</si>
  <si>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</si>
  <si>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</si>
  <si>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</si>
  <si>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</si>
  <si>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</si>
  <si>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</si>
  <si>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</si>
  <si>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</si>
  <si>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</si>
  <si>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</si>
  <si>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</si>
  <si>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</si>
  <si>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</si>
  <si>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</si>
  <si>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</si>
  <si>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</si>
  <si>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</si>
  <si>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</si>
  <si>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</si>
  <si>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</si>
  <si>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</si>
  <si>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</si>
  <si>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</si>
  <si>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</si>
  <si>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</si>
  <si>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</si>
  <si>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</si>
  <si>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</si>
  <si>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</si>
  <si>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</si>
  <si>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</si>
  <si>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</si>
  <si>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</si>
  <si>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</si>
  <si>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</si>
  <si>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</si>
  <si>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</si>
  <si>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</si>
  <si>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</si>
  <si>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</si>
  <si>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</si>
  <si>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</si>
  <si>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</si>
  <si>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</si>
  <si>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</si>
  <si>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</si>
  <si>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</si>
  <si>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</si>
  <si>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</si>
  <si>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</si>
  <si>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</si>
  <si>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</si>
  <si>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</si>
  <si>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</si>
  <si>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</si>
  <si>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</si>
  <si>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</si>
  <si>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</si>
  <si>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</si>
  <si>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</si>
  <si>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</si>
  <si>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</si>
  <si>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</si>
  <si>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</si>
  <si>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</si>
  <si>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</si>
  <si>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</si>
  <si>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</si>
  <si>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</si>
  <si>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</si>
  <si>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</si>
  <si>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</si>
  <si>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</si>
  <si>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</si>
  <si>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</si>
  <si>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</si>
  <si>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</si>
  <si>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</si>
  <si>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</si>
  <si>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</si>
  <si>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</si>
  <si>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</si>
  <si>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</si>
  <si>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</si>
  <si>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</si>
  <si>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</si>
  <si>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</si>
  <si>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</si>
  <si>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</si>
  <si>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</si>
  <si>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</si>
  <si>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</si>
  <si>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</si>
  <si>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</si>
  <si>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</si>
  <si>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</si>
  <si>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</si>
  <si>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</si>
  <si>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</si>
  <si>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</si>
  <si>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</si>
  <si>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</si>
  <si>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</si>
  <si>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</si>
  <si>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</si>
  <si>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</si>
  <si>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</si>
  <si>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</si>
  <si>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</si>
  <si>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</si>
  <si>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</si>
  <si>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</si>
  <si>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</si>
  <si>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</si>
  <si>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</si>
  <si>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</si>
  <si>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</si>
  <si>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</si>
  <si>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</si>
  <si>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</si>
  <si>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</si>
  <si>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</si>
  <si>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</si>
  <si>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</si>
  <si>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</si>
  <si>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</si>
  <si>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</si>
  <si>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</si>
  <si>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</si>
  <si>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</si>
  <si>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</si>
  <si>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</si>
  <si>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</si>
  <si>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</si>
  <si>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</si>
  <si>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</si>
  <si>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</si>
  <si>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</si>
  <si>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</si>
  <si>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</si>
  <si>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</si>
  <si>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</si>
  <si>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</si>
  <si>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</si>
  <si>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</si>
  <si>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</si>
  <si>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</si>
  <si>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</si>
  <si>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</si>
  <si>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</si>
  <si>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</si>
  <si>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</si>
  <si>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</si>
  <si>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</si>
  <si>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</si>
  <si>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</si>
  <si>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</si>
  <si>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</si>
  <si>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</si>
  <si>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</si>
  <si>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</si>
  <si>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</si>
  <si>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</si>
  <si>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</si>
  <si>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</si>
  <si>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</si>
  <si>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</si>
  <si>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</si>
  <si>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</si>
  <si>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</si>
  <si>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</si>
  <si>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</si>
  <si>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</si>
  <si>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</si>
  <si>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</si>
  <si>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</si>
  <si>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</si>
  <si>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</si>
  <si>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</si>
  <si>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</si>
  <si>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</si>
  <si>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</si>
  <si>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</si>
  <si>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</si>
  <si>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</si>
  <si>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</si>
  <si>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</si>
  <si>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</si>
  <si>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</si>
  <si>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</si>
  <si>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</si>
  <si>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</si>
  <si>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</si>
  <si>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</si>
  <si>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</si>
  <si>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</si>
  <si>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</si>
  <si>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</si>
  <si>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</si>
  <si>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</si>
  <si>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</si>
  <si>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</si>
  <si>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</si>
  <si>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</si>
  <si>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</si>
  <si>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</si>
  <si>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</si>
  <si>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</si>
  <si>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</si>
  <si>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</si>
  <si>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</si>
  <si>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</si>
  <si>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</si>
  <si>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</si>
  <si>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</si>
  <si>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</si>
  <si>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</si>
  <si>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</si>
  <si>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</si>
  <si>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</si>
  <si>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</si>
  <si>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</si>
  <si>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</si>
  <si>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</si>
  <si>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</si>
  <si>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</si>
  <si>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</si>
  <si>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</si>
  <si>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</si>
  <si>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</si>
  <si>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</si>
  <si>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</si>
  <si>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</si>
  <si>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</si>
  <si>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</si>
  <si>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</si>
  <si>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</si>
  <si>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</si>
  <si>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</si>
  <si>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</si>
  <si>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</si>
  <si>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</si>
  <si>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</si>
  <si>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</si>
  <si>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</si>
  <si>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</si>
  <si>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</si>
  <si>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</si>
  <si>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</si>
  <si>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</si>
  <si>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</si>
  <si>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</si>
  <si>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</si>
  <si>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</si>
  <si>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</si>
  <si>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</si>
  <si>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</si>
  <si>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</si>
  <si>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</si>
  <si>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</si>
  <si>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</si>
  <si>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</si>
  <si>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</si>
  <si>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</si>
  <si>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</si>
  <si>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</si>
  <si>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</si>
  <si>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</si>
  <si>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</si>
  <si>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</si>
  <si>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</si>
  <si>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</si>
  <si>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</si>
  <si>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</si>
  <si>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</si>
  <si>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</si>
  <si>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</si>
  <si>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</si>
  <si>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</si>
  <si>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</si>
  <si>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</si>
  <si>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</si>
  <si>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</si>
  <si>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</si>
  <si>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</si>
  <si>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</si>
  <si>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</si>
  <si>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</si>
  <si>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</si>
  <si>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</si>
  <si>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</si>
  <si>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</si>
  <si>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</si>
  <si>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</si>
  <si>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</si>
  <si>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</si>
  <si>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</si>
  <si>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</si>
  <si>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</si>
  <si>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</si>
  <si>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</si>
  <si>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</si>
  <si>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</si>
  <si>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</si>
  <si>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</si>
  <si>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</si>
  <si>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</si>
  <si>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</si>
  <si>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</si>
  <si>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</si>
  <si>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</si>
  <si>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</si>
  <si>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</si>
  <si>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</si>
  <si>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</si>
  <si>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</si>
  <si>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</si>
  <si>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</si>
  <si>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</si>
  <si>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</si>
  <si>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</si>
  <si>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</si>
  <si>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</si>
  <si>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</si>
  <si>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</si>
  <si>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</si>
  <si>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</si>
  <si>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</si>
  <si>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</si>
  <si>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</si>
  <si>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</si>
  <si>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</si>
  <si>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</si>
  <si>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</si>
  <si>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</si>
  <si>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</si>
  <si>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</si>
  <si>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</si>
  <si>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</si>
  <si>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</si>
  <si>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</si>
  <si>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</si>
  <si>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</si>
  <si>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</si>
  <si>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</si>
  <si>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</si>
  <si>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</si>
  <si>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</si>
  <si>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</si>
  <si>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</si>
  <si>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</si>
  <si>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</si>
  <si>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</si>
  <si>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</si>
  <si>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</si>
  <si>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</si>
  <si>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</si>
  <si>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</si>
  <si>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</si>
  <si>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</si>
  <si>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</si>
  <si>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</si>
  <si>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</si>
  <si>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</si>
  <si>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</si>
  <si>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</si>
  <si>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</si>
  <si>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</si>
  <si>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</si>
  <si>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</si>
  <si>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</si>
  <si>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</si>
  <si>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</si>
  <si>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</si>
  <si>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</si>
  <si>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</si>
  <si>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</si>
  <si>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</si>
  <si>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</si>
  <si>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</si>
  <si>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</si>
  <si>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</si>
  <si>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</si>
  <si>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</si>
  <si>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</si>
  <si>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</si>
  <si>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</si>
  <si>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</si>
  <si>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</si>
  <si>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</si>
  <si>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</si>
  <si>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</si>
  <si>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</si>
  <si>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</si>
  <si>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</si>
  <si>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</si>
  <si>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</si>
  <si>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</si>
  <si>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</si>
  <si>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</si>
  <si>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</si>
  <si>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</si>
  <si>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</si>
  <si>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</si>
  <si>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</si>
  <si>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</si>
  <si>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</si>
  <si>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</si>
  <si>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</si>
  <si>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</si>
  <si>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</si>
  <si>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</si>
  <si>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</si>
  <si>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</si>
  <si>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</si>
  <si>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</si>
  <si>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</si>
  <si>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</si>
  <si>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</si>
  <si>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</si>
  <si>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</si>
  <si>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</si>
  <si>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</si>
  <si>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</si>
  <si>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</si>
  <si>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</si>
  <si>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</si>
  <si>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</si>
  <si>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</si>
  <si>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</si>
  <si>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</si>
  <si>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</si>
  <si>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</si>
  <si>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</si>
  <si>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</si>
  <si>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</si>
  <si>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</si>
  <si>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</si>
  <si>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</si>
  <si>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</si>
  <si>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</si>
  <si>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</si>
  <si>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</si>
  <si>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</si>
  <si>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</si>
  <si>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</si>
  <si>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</si>
  <si>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</si>
  <si>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</si>
  <si>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</si>
  <si>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</si>
  <si>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</si>
  <si>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</si>
  <si>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</si>
  <si>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</si>
  <si>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</si>
  <si>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</si>
  <si>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</si>
  <si>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</si>
  <si>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</si>
  <si>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</si>
  <si>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</si>
  <si>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</si>
  <si>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</si>
  <si>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</si>
  <si>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</si>
  <si>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</si>
  <si>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</si>
  <si>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</si>
  <si>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</si>
  <si>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</si>
  <si>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</si>
  <si>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</si>
  <si>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</si>
  <si>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</si>
  <si>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</si>
  <si>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</si>
  <si>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</si>
  <si>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</si>
  <si>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</si>
  <si>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</si>
  <si>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</si>
  <si>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</si>
  <si>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</si>
  <si>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</si>
  <si>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</si>
  <si>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</si>
  <si>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</si>
  <si>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</si>
  <si>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</si>
  <si>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</si>
  <si>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</si>
  <si>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</si>
  <si>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</si>
  <si>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</si>
  <si>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</si>
  <si>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</si>
  <si>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</si>
  <si>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</si>
  <si>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</si>
  <si>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</si>
  <si>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</si>
  <si>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</si>
  <si>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</si>
  <si>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</si>
  <si>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</si>
  <si>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</si>
  <si>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</si>
  <si>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</si>
  <si>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</si>
  <si>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</si>
  <si>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</si>
  <si>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</si>
  <si>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</si>
  <si>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</si>
  <si>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</si>
  <si>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</si>
  <si>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</si>
  <si>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</si>
  <si>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</si>
  <si>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</si>
  <si>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</si>
  <si>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</si>
  <si>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</si>
  <si>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</si>
  <si>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</si>
  <si>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</si>
  <si>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</si>
  <si>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</si>
  <si>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</si>
  <si>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</si>
  <si>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</si>
  <si>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</si>
  <si>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</si>
  <si>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</si>
  <si>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</si>
  <si>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</si>
  <si>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</si>
  <si>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</si>
  <si>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</si>
  <si>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</si>
  <si>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</si>
  <si>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</si>
  <si>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</si>
  <si>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</si>
  <si>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</si>
  <si>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</si>
  <si>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</si>
  <si>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</si>
  <si>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</si>
  <si>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</si>
  <si>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</si>
  <si>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</si>
  <si>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</si>
  <si>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</si>
  <si>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</si>
  <si>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</si>
  <si>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</si>
  <si>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</si>
  <si>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</si>
  <si>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</si>
  <si>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</si>
  <si>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</si>
  <si>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</si>
  <si>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</si>
  <si>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</si>
  <si>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</si>
  <si>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</si>
  <si>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</si>
  <si>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</si>
  <si>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</si>
  <si>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</si>
  <si>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</si>
  <si>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</si>
  <si>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</si>
  <si>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</si>
  <si>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</si>
  <si>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</si>
  <si>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</si>
  <si>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</si>
  <si>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</si>
  <si>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</si>
  <si>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</si>
  <si>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</si>
  <si>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</si>
  <si>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</si>
  <si>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</si>
  <si>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</si>
  <si>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</si>
  <si>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</si>
  <si>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</si>
  <si>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</si>
  <si>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</si>
  <si>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</si>
  <si>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</si>
  <si>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</si>
  <si>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</si>
  <si>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</si>
  <si>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</si>
  <si>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</si>
  <si>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</si>
  <si>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</si>
  <si>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</si>
  <si>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</si>
  <si>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</si>
  <si>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</si>
  <si>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</si>
  <si>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</si>
  <si>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</si>
  <si>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</si>
  <si>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</si>
  <si>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</si>
  <si>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</si>
  <si>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</si>
  <si>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</si>
  <si>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</si>
  <si>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</si>
  <si>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</si>
  <si>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</si>
  <si>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</si>
  <si>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</si>
  <si>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</si>
  <si>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</si>
  <si>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</si>
  <si>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</si>
  <si>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</si>
  <si>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</si>
  <si>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</si>
  <si>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</si>
  <si>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</si>
  <si>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</si>
  <si>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</si>
  <si>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</si>
  <si>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</si>
  <si>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</si>
  <si>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</si>
  <si>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</si>
  <si>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</si>
  <si>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</si>
  <si>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</si>
  <si>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</si>
  <si>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</si>
  <si>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</si>
  <si>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</si>
  <si>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</si>
  <si>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</si>
  <si>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</si>
  <si>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</si>
  <si>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</si>
  <si>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</si>
  <si>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</si>
  <si>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</si>
  <si>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</si>
  <si>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</si>
  <si>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</si>
  <si>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</si>
  <si>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</si>
  <si>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</si>
  <si>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</si>
  <si>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</si>
  <si>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</si>
  <si>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</si>
  <si>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</si>
  <si>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</si>
  <si>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</si>
  <si>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</si>
  <si>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</si>
  <si>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</si>
  <si>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</si>
  <si>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</si>
  <si>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</si>
  <si>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</si>
  <si>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</si>
  <si>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</si>
  <si>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</si>
  <si>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</si>
  <si>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</si>
  <si>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</si>
  <si>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</si>
  <si>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</si>
  <si>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</si>
  <si>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</si>
  <si>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</si>
  <si>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</si>
  <si>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</si>
  <si>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</si>
  <si>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</si>
  <si>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</si>
  <si>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</si>
  <si>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</si>
  <si>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</si>
  <si>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</si>
  <si>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</si>
  <si>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</si>
  <si>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</si>
  <si>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</si>
  <si>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</si>
  <si>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</si>
  <si>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</si>
  <si>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</si>
  <si>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</si>
  <si>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</si>
  <si>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</si>
  <si>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</si>
  <si>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</si>
  <si>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</si>
  <si>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</si>
  <si>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</si>
  <si>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</si>
  <si>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</si>
  <si>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</si>
  <si>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</si>
  <si>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</si>
  <si>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</si>
  <si>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</si>
  <si>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</si>
  <si>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</si>
  <si>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</si>
  <si>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</si>
  <si>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</si>
  <si>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</si>
  <si>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</si>
  <si>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</si>
  <si>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</si>
  <si>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</si>
  <si>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</si>
  <si>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</si>
  <si>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</si>
  <si>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</si>
  <si>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</si>
  <si>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</si>
  <si>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</si>
  <si>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</si>
  <si>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</si>
  <si>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</si>
  <si>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</si>
  <si>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</si>
  <si>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</si>
  <si>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</si>
  <si>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</si>
  <si>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</si>
  <si>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</si>
  <si>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</si>
  <si>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</si>
  <si>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</si>
  <si>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</si>
  <si>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</si>
  <si>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</si>
  <si>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</si>
  <si>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</si>
  <si>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</si>
  <si>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</si>
  <si>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</si>
  <si>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</si>
  <si>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</si>
  <si>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</si>
  <si>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</si>
  <si>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</si>
  <si>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</si>
  <si>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</si>
  <si>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</si>
  <si>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</si>
  <si>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</si>
  <si>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</si>
  <si>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</si>
  <si>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</si>
  <si>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</si>
  <si>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</si>
  <si>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</si>
  <si>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</si>
  <si>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</si>
  <si>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</si>
  <si>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</si>
  <si>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</si>
  <si>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</si>
  <si>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</si>
  <si>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</si>
  <si>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</si>
  <si>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</si>
  <si>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</si>
  <si>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</si>
  <si>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</si>
  <si>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</si>
  <si>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</si>
  <si>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</si>
  <si>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</si>
  <si>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</si>
  <si>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</si>
  <si>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</si>
  <si>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</si>
  <si>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</si>
  <si>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</si>
  <si>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</si>
  <si>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</si>
  <si>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</si>
  <si>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</si>
  <si>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</si>
  <si>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</si>
  <si>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</si>
  <si>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</si>
  <si>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</si>
  <si>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</si>
  <si>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</si>
  <si>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</si>
  <si>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</si>
  <si>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</si>
  <si>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</si>
  <si>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</si>
  <si>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</si>
  <si>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</si>
  <si>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</si>
  <si>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</si>
  <si>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</si>
  <si>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</si>
  <si>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</si>
  <si>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</si>
  <si>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</si>
  <si>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</si>
  <si>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</si>
  <si>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</si>
  <si>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</si>
  <si>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</si>
  <si>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</si>
  <si>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</si>
  <si>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</si>
  <si>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</si>
  <si>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</si>
  <si>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</si>
  <si>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</si>
  <si>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</si>
  <si>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</si>
  <si>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</si>
  <si>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</si>
  <si>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</si>
  <si>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</si>
  <si>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</si>
  <si>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</si>
  <si>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</si>
  <si>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</si>
  <si>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</si>
  <si>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</si>
  <si>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</si>
  <si>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</si>
  <si>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</si>
  <si>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</si>
  <si>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</si>
  <si>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</si>
  <si>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</si>
  <si>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</si>
  <si>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</si>
  <si>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</si>
  <si>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</si>
  <si>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</si>
  <si>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</si>
  <si>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</si>
  <si>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</si>
  <si>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</si>
  <si>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</si>
  <si>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</si>
  <si>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</si>
  <si>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</si>
  <si>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</si>
  <si>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</si>
  <si>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</si>
  <si>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</si>
  <si>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</si>
  <si>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</si>
  <si>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</si>
  <si>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</si>
  <si>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</si>
  <si>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</si>
  <si>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</si>
  <si>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</si>
  <si>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</si>
  <si>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</si>
  <si>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</si>
  <si>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</si>
  <si>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</si>
  <si>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</si>
  <si>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</si>
  <si>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</si>
  <si>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</si>
  <si>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</si>
  <si>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</si>
  <si>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</si>
  <si>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</si>
  <si>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</si>
  <si>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</si>
  <si>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</si>
  <si>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</si>
  <si>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</si>
  <si>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</si>
  <si>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</si>
  <si>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</si>
  <si>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</si>
  <si>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</si>
  <si>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</si>
  <si>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</si>
  <si>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</si>
  <si>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</si>
  <si>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</si>
  <si>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</si>
  <si>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</si>
  <si>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</si>
  <si>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</si>
  <si>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</si>
  <si>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</si>
  <si>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</si>
  <si>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</si>
  <si>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</si>
  <si>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</si>
  <si>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</si>
  <si>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</si>
  <si>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</si>
  <si>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</si>
  <si>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</si>
  <si>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</si>
  <si>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</si>
  <si>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</si>
  <si>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</si>
  <si>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</si>
  <si>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</si>
  <si>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</si>
  <si>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</si>
  <si>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</si>
  <si>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</si>
  <si>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</si>
  <si>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</si>
  <si>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</si>
  <si>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</si>
  <si>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</si>
  <si>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</si>
  <si>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</si>
  <si>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</si>
  <si>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</si>
  <si>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</si>
  <si>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</si>
  <si>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</si>
  <si>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</si>
  <si>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</si>
  <si>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</si>
  <si>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</si>
  <si>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</si>
  <si>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</si>
  <si>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</si>
  <si>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</si>
  <si>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</si>
  <si>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</si>
  <si>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</si>
  <si>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</si>
  <si>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</si>
  <si>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</si>
  <si>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</si>
  <si>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</si>
  <si>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</si>
  <si>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</si>
  <si>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</si>
  <si>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</si>
  <si>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</si>
  <si>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</si>
  <si>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</si>
  <si>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</si>
  <si>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</si>
  <si>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</si>
  <si>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</si>
  <si>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</si>
  <si>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</si>
  <si>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</si>
  <si>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</si>
  <si>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</si>
  <si>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</si>
  <si>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</si>
  <si>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</si>
  <si>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</si>
  <si>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</si>
  <si>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</si>
  <si>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</si>
  <si>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</si>
  <si>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</si>
  <si>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</si>
  <si>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</si>
  <si>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</si>
  <si>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</si>
  <si>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</si>
  <si>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</si>
  <si>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</si>
  <si>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</si>
  <si>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</si>
  <si>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</si>
  <si>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</si>
  <si>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</si>
  <si>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</si>
  <si>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</si>
  <si>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</si>
  <si>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</si>
  <si>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</si>
  <si>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</si>
  <si>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</si>
  <si>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</si>
  <si>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</si>
  <si>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</si>
  <si>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</si>
  <si>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</si>
  <si>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</si>
  <si>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</si>
  <si>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</si>
  <si>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</si>
  <si>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</si>
  <si>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</si>
  <si>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</si>
  <si>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</si>
  <si>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</si>
  <si>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</si>
  <si>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</si>
  <si>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</si>
  <si>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</si>
  <si>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</si>
  <si>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</si>
  <si>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</si>
  <si>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</si>
  <si>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</si>
  <si>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</si>
  <si>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</si>
  <si>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</si>
  <si>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</si>
  <si>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</si>
  <si>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</si>
  <si>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</si>
  <si>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</si>
  <si>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</si>
  <si>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</si>
  <si>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</si>
  <si>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</si>
  <si>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</si>
  <si>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</si>
  <si>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</si>
  <si>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</si>
  <si>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</si>
  <si>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</si>
  <si>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</si>
  <si>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</si>
  <si>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</si>
  <si>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</si>
  <si>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</si>
  <si>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</si>
  <si>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</si>
  <si>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</si>
  <si>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</si>
  <si>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</si>
  <si>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</si>
  <si>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</si>
  <si>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</si>
  <si>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</si>
  <si>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</si>
  <si>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</si>
  <si>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</si>
  <si>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</si>
  <si>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</si>
  <si>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</si>
  <si>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</si>
  <si>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</si>
  <si>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</si>
  <si>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</si>
  <si>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</si>
  <si>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</si>
  <si>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</si>
  <si>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</si>
  <si>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</si>
  <si>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</si>
  <si>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</si>
  <si>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</si>
  <si>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</si>
  <si>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</si>
  <si>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</si>
  <si>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</si>
  <si>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</si>
  <si>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</si>
  <si>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</si>
  <si>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</si>
  <si>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</si>
  <si>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</si>
  <si>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</si>
  <si>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</si>
  <si>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</si>
  <si>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</si>
  <si>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</si>
  <si>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</si>
  <si>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</si>
  <si>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</si>
  <si>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</si>
  <si>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</si>
  <si>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</si>
  <si>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</si>
  <si>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</si>
  <si>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</si>
  <si>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</si>
  <si>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</si>
  <si>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</si>
  <si>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</si>
  <si>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</si>
  <si>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</si>
  <si>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</si>
  <si>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</si>
  <si>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</si>
  <si>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</si>
  <si>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</si>
  <si>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</si>
  <si>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</si>
  <si>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</si>
  <si>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</si>
  <si>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</si>
  <si>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</si>
  <si>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</si>
  <si>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</si>
  <si>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</si>
  <si>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</si>
  <si>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</si>
  <si>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</si>
  <si>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</si>
  <si>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</si>
  <si>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</si>
  <si>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</si>
  <si>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</si>
  <si>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</si>
  <si>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</si>
  <si>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</si>
  <si>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</si>
  <si>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</si>
  <si>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</si>
  <si>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</si>
  <si>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</si>
  <si>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</si>
  <si>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</si>
  <si>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</si>
  <si>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</si>
  <si>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</si>
  <si>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</si>
  <si>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</si>
  <si>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</si>
  <si>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</si>
  <si>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</si>
  <si>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</si>
  <si>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</si>
  <si>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</si>
  <si>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</si>
  <si>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</si>
  <si>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</si>
  <si>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</si>
  <si>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</si>
  <si>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</si>
  <si>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</si>
  <si>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</si>
  <si>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</si>
  <si>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</si>
  <si>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</si>
  <si>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</si>
  <si>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</si>
  <si>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</si>
  <si>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</si>
  <si>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</si>
  <si>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</si>
  <si>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</si>
  <si>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</si>
  <si>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</si>
  <si>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</si>
  <si>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</si>
  <si>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</si>
  <si>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</si>
  <si>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</si>
  <si>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</si>
  <si>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</si>
  <si>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</si>
  <si>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</si>
  <si>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</si>
  <si>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</si>
  <si>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</si>
  <si>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</si>
  <si>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</si>
  <si>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</si>
  <si>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</si>
  <si>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</si>
  <si>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</si>
  <si>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</si>
  <si>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</si>
  <si>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</si>
  <si>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</si>
  <si>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</si>
  <si>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</si>
  <si>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</si>
  <si>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</si>
  <si>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</si>
  <si>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</si>
  <si>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</si>
  <si>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</si>
  <si>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</si>
  <si>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</si>
  <si>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</si>
  <si>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</si>
  <si>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</si>
  <si>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</si>
  <si>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</si>
  <si>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</si>
  <si>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</si>
  <si>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</si>
  <si>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</si>
  <si>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</si>
  <si>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</si>
  <si>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</si>
  <si>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</si>
  <si>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</si>
  <si>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</si>
  <si>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</si>
  <si>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</si>
  <si>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</si>
  <si>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</si>
  <si>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</si>
  <si>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</si>
  <si>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</si>
  <si>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</si>
  <si>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</si>
  <si>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</si>
  <si>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</si>
  <si>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</si>
  <si>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</si>
  <si>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</si>
  <si>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</si>
  <si>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</si>
  <si>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</si>
  <si>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</si>
  <si>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</si>
  <si>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</si>
  <si>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</si>
  <si>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</si>
  <si>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</si>
  <si>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</si>
  <si>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</si>
  <si>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</si>
  <si>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</si>
  <si>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</si>
  <si>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</si>
  <si>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</si>
  <si>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</si>
  <si>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</si>
  <si>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</si>
  <si>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</si>
  <si>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</si>
  <si>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</si>
  <si>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</si>
  <si>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</si>
  <si>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</si>
  <si>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</si>
  <si>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</si>
  <si>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</si>
  <si>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</si>
  <si>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</si>
  <si>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</si>
  <si>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</si>
  <si>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</si>
  <si>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</si>
  <si>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</si>
  <si>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</si>
  <si>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</si>
  <si>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</si>
  <si>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</si>
  <si>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</si>
  <si>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</si>
  <si>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</si>
  <si>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</si>
  <si>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</si>
  <si>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</si>
  <si>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</si>
  <si>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</si>
  <si>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</si>
  <si>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</si>
  <si>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</si>
  <si>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</si>
  <si>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</si>
  <si>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</si>
  <si>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</si>
  <si>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</si>
  <si>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</si>
  <si>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</si>
  <si>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</si>
  <si>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</si>
  <si>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</si>
  <si>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</si>
  <si>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</si>
  <si>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</si>
  <si>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</si>
  <si>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</si>
  <si>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</si>
  <si>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</si>
  <si>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</si>
  <si>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</si>
  <si>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</si>
  <si>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</si>
  <si>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</si>
  <si>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</si>
  <si>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</si>
  <si>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</si>
  <si>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</si>
  <si>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</si>
  <si>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</si>
  <si>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</si>
  <si>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</si>
  <si>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</si>
  <si>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</si>
  <si>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</si>
  <si>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</si>
  <si>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</si>
  <si>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</si>
  <si>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</si>
  <si>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</si>
  <si>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</si>
  <si>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</si>
  <si>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</si>
  <si>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</si>
  <si>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</si>
  <si>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</si>
  <si>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</si>
  <si>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</si>
  <si>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</si>
  <si>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</si>
  <si>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</si>
  <si>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</si>
  <si>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</si>
  <si>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</si>
  <si>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</si>
  <si>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</si>
  <si>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</si>
  <si>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</si>
  <si>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</si>
  <si>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</si>
  <si>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</si>
  <si>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</si>
  <si>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</si>
  <si>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</si>
  <si>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</si>
  <si>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</si>
  <si>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</si>
  <si>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</si>
  <si>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</si>
  <si>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</si>
  <si>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</si>
  <si>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</si>
  <si>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</si>
  <si>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</si>
  <si>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</si>
  <si>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</si>
  <si>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</si>
  <si>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</si>
  <si>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</si>
  <si>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</si>
  <si>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</si>
  <si>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</si>
  <si>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</si>
  <si>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</si>
  <si>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</si>
  <si>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</si>
  <si>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</si>
  <si>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</si>
  <si>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</si>
  <si>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</si>
  <si>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</si>
  <si>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</si>
  <si>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</si>
  <si>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</si>
  <si>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</si>
  <si>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</si>
  <si>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</si>
  <si>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</si>
  <si>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</si>
  <si>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</si>
  <si>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</si>
  <si>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</si>
  <si>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</si>
  <si>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</si>
  <si>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</si>
  <si>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</si>
  <si>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</si>
  <si>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</si>
  <si>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</si>
  <si>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</si>
  <si>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</si>
  <si>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</si>
  <si>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</si>
  <si>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</si>
  <si>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</si>
  <si>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</si>
  <si>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</si>
  <si>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</si>
  <si>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</si>
  <si>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</si>
  <si>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</si>
  <si>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</si>
  <si>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</si>
  <si>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</si>
  <si>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</si>
  <si>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</si>
  <si>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</si>
  <si>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</si>
  <si>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</si>
  <si>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</si>
  <si>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</si>
  <si>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</si>
  <si>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</si>
  <si>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</si>
  <si>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</si>
  <si>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</si>
  <si>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</si>
  <si>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</si>
  <si>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</si>
  <si>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</si>
  <si>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</si>
  <si>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</si>
  <si>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</si>
  <si>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</si>
  <si>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</si>
  <si>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</si>
  <si>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</si>
  <si>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</si>
  <si>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</si>
  <si>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</si>
  <si>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</si>
  <si>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</si>
  <si>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</si>
  <si>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</si>
  <si>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</si>
  <si>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</si>
  <si>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</si>
  <si>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</si>
  <si>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</si>
  <si>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</si>
  <si>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</si>
  <si>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</si>
  <si>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</si>
  <si>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</si>
  <si>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</si>
  <si>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</si>
  <si>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</si>
  <si>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</si>
  <si>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</si>
  <si>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</si>
  <si>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</si>
  <si>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</si>
  <si>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</si>
  <si>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</si>
  <si>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</si>
  <si>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</si>
  <si>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</si>
  <si>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</si>
  <si>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</si>
  <si>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</si>
  <si>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</si>
  <si>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</si>
  <si>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</si>
  <si>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</si>
  <si>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</si>
  <si>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</si>
  <si>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</si>
  <si>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</si>
  <si>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</si>
  <si>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</si>
  <si>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</si>
  <si>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</si>
  <si>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</si>
  <si>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</si>
  <si>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</si>
  <si>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</si>
  <si>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</si>
  <si>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</si>
  <si>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</si>
  <si>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</si>
  <si>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</si>
  <si>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</si>
  <si>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</si>
  <si>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</si>
  <si>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</si>
  <si>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</si>
  <si>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</si>
  <si>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</si>
  <si>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</si>
  <si>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</si>
  <si>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</si>
  <si>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</si>
  <si>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</si>
  <si>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</si>
  <si>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</si>
  <si>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</si>
  <si>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</si>
  <si>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</si>
  <si>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</si>
  <si>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</si>
  <si>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</si>
  <si>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</si>
  <si>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</si>
  <si>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</si>
  <si>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</si>
  <si>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</si>
  <si>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</si>
  <si>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</si>
  <si>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</si>
  <si>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</si>
  <si>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</si>
  <si>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</si>
  <si>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</si>
  <si>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</si>
  <si>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</si>
  <si>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</si>
  <si>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</si>
  <si>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</si>
  <si>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</si>
  <si>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</si>
  <si>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</si>
  <si>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</si>
  <si>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</si>
  <si>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</si>
  <si>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</si>
  <si>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</si>
  <si>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</si>
  <si>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</si>
  <si>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</si>
  <si>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</si>
  <si>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</si>
  <si>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</si>
  <si>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</si>
  <si>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</si>
  <si>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</si>
  <si>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</si>
  <si>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</si>
  <si>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</si>
  <si>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</si>
  <si>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</si>
  <si>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</si>
  <si>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</si>
  <si>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</si>
  <si>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</si>
  <si>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</si>
  <si>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</si>
  <si>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</si>
  <si>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</si>
  <si>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</si>
  <si>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</si>
  <si>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</si>
  <si>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</si>
  <si>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</si>
  <si>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</si>
  <si>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</si>
  <si>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</si>
  <si>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</si>
  <si>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</si>
  <si>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</si>
  <si>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</si>
  <si>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</si>
  <si>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</si>
  <si>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</si>
  <si>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</si>
  <si>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</si>
  <si>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</si>
  <si>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</si>
  <si>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</si>
  <si>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</si>
  <si>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</si>
  <si>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</si>
  <si>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</si>
  <si>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</si>
  <si>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</si>
  <si>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</si>
  <si>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</si>
  <si>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</si>
  <si>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</si>
  <si>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</si>
  <si>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</si>
  <si>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</si>
  <si>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</si>
  <si>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</si>
  <si>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</si>
  <si>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</si>
  <si>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</si>
  <si>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</si>
  <si>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</si>
  <si>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</si>
  <si>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</si>
  <si>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</si>
  <si>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</si>
  <si>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</si>
  <si>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</si>
  <si>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</si>
  <si>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</si>
  <si>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</si>
  <si>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</si>
  <si>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</si>
  <si>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</si>
  <si>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</si>
  <si>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</si>
  <si>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</si>
  <si>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</si>
  <si>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</si>
  <si>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</si>
  <si>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</si>
  <si>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</si>
  <si>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</si>
  <si>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</si>
  <si>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</si>
  <si>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</si>
  <si>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</si>
  <si>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</si>
  <si>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</si>
  <si>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</si>
  <si>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</si>
  <si>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</si>
  <si>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</si>
  <si>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</si>
  <si>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</si>
  <si>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</si>
  <si>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</si>
  <si>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</si>
  <si>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</si>
  <si>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</si>
  <si>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</si>
  <si>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</si>
  <si>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</si>
  <si>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</si>
  <si>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</si>
  <si>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</si>
  <si>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</si>
  <si>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</si>
  <si>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</si>
  <si>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</si>
  <si>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</si>
  <si>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</si>
  <si>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</si>
  <si>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</si>
  <si>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</si>
  <si>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</si>
  <si>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</si>
  <si>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</si>
  <si>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</si>
  <si>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</si>
  <si>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</si>
  <si>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</si>
  <si>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</si>
  <si>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</si>
  <si>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</si>
  <si>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</si>
  <si>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</si>
  <si>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</si>
  <si>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</si>
  <si>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</si>
  <si>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</si>
  <si>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</si>
  <si>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</si>
  <si>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</si>
  <si>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</si>
  <si>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</si>
  <si>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</si>
  <si>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</si>
  <si>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</si>
  <si>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</si>
  <si>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</si>
  <si>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</si>
  <si>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</si>
  <si>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</si>
  <si>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</si>
  <si>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</si>
  <si>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</si>
  <si>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</si>
  <si>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</si>
  <si>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</si>
  <si>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</si>
  <si>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</si>
  <si>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</si>
  <si>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</si>
  <si>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</si>
  <si>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</si>
  <si>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</si>
  <si>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</si>
  <si>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</si>
  <si>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</si>
  <si>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</si>
  <si>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</si>
  <si>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</si>
  <si>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</si>
  <si>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</si>
  <si>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</si>
  <si>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</si>
  <si>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</si>
  <si>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</si>
  <si>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</si>
  <si>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</si>
  <si>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</si>
  <si>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</si>
  <si>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</si>
  <si>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</si>
  <si>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</si>
  <si>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</si>
  <si>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</si>
  <si>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</si>
  <si>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</si>
  <si>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</si>
  <si>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</si>
  <si>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</si>
  <si>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</si>
  <si>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</si>
  <si>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</si>
  <si>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</si>
  <si>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</si>
  <si>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</si>
  <si>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</si>
  <si>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</si>
  <si>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</si>
  <si>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</si>
  <si>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</si>
  <si>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</si>
  <si>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</si>
  <si>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</si>
  <si>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</si>
  <si>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</si>
  <si>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</si>
  <si>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</si>
  <si>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</si>
  <si>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</si>
  <si>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</si>
  <si>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</si>
  <si>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</si>
  <si>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</si>
  <si>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</si>
  <si>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</si>
  <si>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</si>
  <si>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</si>
  <si>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</si>
  <si>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</si>
  <si>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</si>
  <si>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</si>
  <si>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</si>
  <si>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</si>
  <si>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</si>
  <si>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</si>
  <si>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</si>
  <si>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</si>
  <si>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</si>
  <si>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</si>
  <si>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</si>
  <si>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</si>
  <si>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</si>
  <si>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</si>
  <si>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</si>
  <si>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</si>
  <si>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</si>
  <si>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</si>
  <si>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</si>
  <si>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</si>
  <si>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</si>
  <si>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</si>
  <si>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</si>
  <si>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</si>
  <si>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</si>
  <si>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</si>
  <si>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</si>
  <si>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</si>
  <si>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</si>
  <si>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</si>
  <si>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</si>
  <si>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</si>
  <si>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</si>
  <si>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</si>
  <si>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</si>
  <si>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</si>
  <si>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</si>
  <si>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</si>
  <si>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</si>
  <si>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</si>
  <si>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</si>
  <si>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</si>
  <si>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</si>
  <si>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</si>
  <si>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</si>
  <si>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</si>
  <si>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</si>
  <si>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</si>
  <si>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</si>
  <si>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</si>
  <si>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</si>
  <si>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</si>
  <si>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</si>
  <si>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</si>
  <si>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</si>
  <si>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</si>
  <si>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</si>
  <si>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</si>
  <si>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</si>
  <si>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</si>
  <si>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</si>
  <si>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</si>
  <si>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</si>
  <si>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</si>
  <si>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</si>
  <si>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</si>
  <si>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</si>
  <si>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</si>
  <si>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</si>
  <si>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</si>
  <si>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</si>
  <si>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</si>
  <si>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</si>
  <si>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</si>
  <si>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</si>
  <si>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</si>
  <si>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</si>
  <si>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</si>
  <si>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</si>
  <si>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</si>
  <si>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</si>
  <si>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</si>
  <si>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</si>
  <si>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</si>
  <si>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</si>
  <si>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</si>
  <si>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</si>
  <si>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</si>
  <si>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</si>
  <si>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</si>
  <si>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</si>
  <si>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</si>
  <si>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</si>
  <si>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</si>
  <si>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</si>
  <si>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</si>
  <si>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</si>
  <si>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</si>
  <si>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</si>
  <si>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</si>
  <si>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</si>
  <si>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</si>
  <si>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</si>
  <si>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</si>
  <si>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</si>
  <si>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</si>
  <si>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</si>
  <si>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</si>
  <si>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</si>
  <si>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</si>
  <si>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</si>
  <si>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</si>
  <si>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</si>
  <si>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</si>
  <si>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</si>
  <si>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</si>
  <si>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</si>
  <si>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</si>
  <si>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</si>
  <si>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</si>
  <si>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</si>
  <si>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</si>
  <si>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</si>
  <si>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</si>
  <si>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</si>
  <si>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</si>
  <si>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</si>
  <si>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</si>
  <si>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</si>
  <si>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</si>
  <si>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</si>
  <si>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</si>
  <si>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</si>
  <si>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</si>
  <si>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</si>
  <si>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</si>
  <si>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</si>
  <si>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</si>
  <si>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</si>
  <si>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</si>
  <si>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</si>
  <si>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</si>
  <si>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</si>
  <si>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</si>
  <si>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</si>
  <si>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</si>
  <si>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</si>
  <si>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</si>
  <si>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</si>
  <si>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</si>
  <si>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</si>
  <si>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</si>
  <si>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</si>
  <si>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</si>
  <si>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</si>
  <si>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</si>
  <si>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</si>
  <si>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</si>
  <si>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</si>
  <si>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</si>
  <si>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</si>
  <si>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</si>
  <si>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</si>
  <si>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</si>
  <si>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</si>
  <si>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</si>
  <si>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</si>
  <si>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</si>
  <si>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</si>
  <si>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</si>
  <si>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</si>
  <si>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</si>
  <si>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</si>
  <si>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</si>
  <si>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</si>
  <si>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</si>
  <si>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</si>
  <si>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</si>
  <si>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</si>
  <si>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</si>
  <si>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</si>
  <si>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</si>
  <si>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</si>
  <si>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</si>
  <si>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</si>
  <si>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</si>
  <si>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</si>
  <si>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</si>
  <si>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</si>
  <si>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</si>
  <si>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</si>
  <si>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</si>
  <si>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</si>
  <si>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</si>
  <si>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</si>
  <si>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</si>
  <si>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</si>
  <si>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</si>
  <si>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</si>
  <si>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</si>
  <si>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</si>
  <si>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</si>
  <si>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</si>
  <si>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</si>
  <si>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</si>
  <si>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</si>
  <si>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</si>
  <si>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</si>
  <si>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</si>
  <si>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</si>
  <si>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</si>
  <si>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</si>
  <si>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</si>
  <si>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</si>
  <si>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</si>
  <si>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</si>
  <si>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</si>
  <si>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</si>
  <si>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</si>
  <si>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</si>
  <si>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</si>
  <si>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</si>
  <si>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</si>
  <si>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</si>
  <si>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</si>
  <si>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</si>
  <si>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</si>
  <si>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</si>
  <si>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</si>
  <si>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</si>
  <si>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</si>
  <si>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</si>
  <si>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</si>
  <si>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</si>
  <si>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</si>
  <si>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</si>
  <si>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</si>
  <si>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</si>
  <si>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</si>
  <si>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</si>
  <si>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</si>
  <si>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</si>
  <si>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</si>
  <si>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</si>
  <si>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</si>
  <si>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</si>
  <si>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</si>
  <si>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</si>
  <si>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</si>
  <si>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</si>
  <si>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</si>
  <si>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</si>
  <si>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</si>
  <si>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</si>
  <si>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</si>
  <si>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</si>
  <si>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</si>
  <si>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</si>
  <si>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</si>
  <si>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</si>
  <si>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</si>
  <si>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</si>
  <si>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</si>
  <si>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</si>
  <si>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</si>
  <si>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</si>
  <si>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</si>
  <si>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</si>
  <si>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</si>
  <si>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</si>
  <si>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</si>
  <si>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</si>
  <si>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</si>
  <si>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</si>
  <si>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</si>
  <si>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</si>
  <si>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</si>
  <si>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</si>
  <si>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</si>
  <si>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</si>
  <si>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</si>
  <si>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</si>
  <si>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</si>
  <si>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</si>
  <si>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</si>
  <si>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</si>
  <si>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</si>
  <si>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</si>
  <si>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</si>
  <si>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</si>
  <si>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</si>
  <si>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</si>
  <si>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</si>
  <si>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</si>
  <si>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</si>
  <si>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</si>
  <si>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</si>
  <si>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</si>
  <si>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</si>
  <si>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</si>
  <si>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</si>
  <si>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</si>
  <si>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</si>
  <si>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</si>
  <si>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</si>
  <si>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</si>
  <si>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</si>
  <si>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</si>
  <si>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</si>
  <si>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</si>
  <si>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</si>
  <si>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</si>
  <si>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</si>
  <si>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</si>
  <si>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</si>
  <si>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</si>
  <si>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</si>
  <si>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</si>
  <si>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</si>
  <si>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</si>
  <si>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</si>
  <si>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</si>
  <si>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</si>
  <si>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</si>
  <si>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</si>
  <si>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</si>
  <si>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</si>
  <si>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</si>
  <si>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</si>
  <si>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</si>
  <si>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</si>
  <si>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</si>
  <si>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</si>
  <si>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</si>
  <si>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</si>
  <si>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</si>
  <si>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</si>
  <si>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</si>
  <si>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</si>
  <si>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</si>
  <si>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</si>
  <si>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</si>
  <si>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</si>
  <si>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</si>
  <si>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</si>
  <si>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</si>
  <si>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</si>
  <si>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</si>
  <si>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</si>
  <si>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</si>
  <si>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</si>
  <si>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</si>
  <si>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</si>
  <si>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</si>
  <si>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</si>
  <si>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</si>
  <si>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</si>
  <si>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</si>
  <si>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</si>
  <si>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</si>
  <si>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</si>
  <si>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</si>
  <si>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</si>
  <si>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</si>
  <si>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</si>
  <si>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</si>
  <si>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</si>
  <si>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</si>
  <si>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</si>
  <si>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</si>
  <si>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</si>
  <si>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</si>
  <si>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</si>
  <si>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</si>
  <si>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</si>
  <si>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</si>
  <si>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</si>
  <si>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</si>
  <si>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</si>
  <si>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</si>
  <si>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</si>
  <si>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</si>
  <si>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</si>
  <si>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</si>
  <si>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</si>
  <si>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</si>
  <si>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</si>
  <si>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</si>
  <si>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</si>
  <si>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</si>
  <si>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</si>
  <si>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</si>
  <si>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</si>
  <si>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</si>
  <si>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</si>
  <si>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</si>
  <si>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</si>
  <si>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</si>
  <si>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</si>
  <si>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</si>
  <si>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</si>
  <si>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</si>
  <si>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</si>
  <si>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</si>
  <si>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</si>
  <si>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</si>
  <si>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</si>
  <si>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</si>
  <si>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</si>
  <si>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</si>
  <si>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</si>
  <si>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</si>
  <si>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</si>
  <si>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</si>
  <si>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</si>
  <si>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</si>
  <si>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</si>
  <si>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</si>
  <si>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</si>
  <si>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</si>
  <si>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</si>
  <si>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</si>
  <si>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</si>
  <si>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</si>
  <si>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</si>
  <si>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</si>
  <si>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</si>
  <si>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</si>
  <si>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</si>
  <si>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</si>
  <si>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</si>
  <si>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</si>
  <si>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</si>
  <si>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</si>
  <si>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</si>
  <si>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</si>
  <si>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</si>
  <si>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</si>
  <si>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</si>
  <si>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</si>
  <si>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</si>
  <si>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</si>
  <si>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</si>
  <si>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</si>
  <si>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</si>
  <si>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</si>
  <si>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</si>
  <si>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</si>
  <si>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</si>
  <si>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</si>
  <si>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</si>
  <si>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</si>
  <si>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</si>
  <si>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</si>
  <si>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</si>
  <si>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</si>
  <si>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</si>
  <si>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</si>
  <si>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</si>
  <si>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</si>
  <si>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</si>
  <si>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</si>
  <si>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</si>
  <si>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</si>
  <si>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</si>
  <si>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</si>
  <si>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</si>
  <si>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</si>
  <si>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</si>
  <si>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</si>
  <si>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</si>
  <si>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</si>
  <si>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</si>
  <si>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</si>
  <si>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</si>
  <si>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</si>
  <si>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</si>
  <si>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</si>
  <si>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</si>
  <si>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</si>
  <si>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</si>
  <si>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</si>
  <si>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</si>
  <si>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</si>
  <si>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</si>
  <si>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</si>
  <si>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</si>
  <si>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</si>
  <si>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</si>
  <si>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</si>
  <si>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</si>
  <si>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</si>
  <si>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</si>
  <si>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</si>
  <si>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</si>
  <si>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</si>
  <si>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</si>
  <si>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</si>
  <si>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</si>
  <si>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</si>
  <si>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</si>
  <si>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</si>
  <si>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</si>
  <si>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</si>
  <si>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</si>
  <si>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</si>
  <si>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</si>
  <si>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</si>
  <si>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</si>
  <si>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</si>
  <si>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</si>
  <si>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</si>
  <si>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</si>
  <si>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</si>
  <si>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</si>
  <si>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</si>
  <si>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</si>
  <si>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</si>
  <si>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</si>
  <si>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</si>
  <si>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</si>
  <si>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</si>
  <si>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</si>
  <si>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</si>
  <si>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</si>
  <si>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</si>
  <si>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</si>
  <si>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</si>
  <si>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</si>
  <si>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</si>
  <si>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</si>
  <si>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</si>
  <si>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</si>
  <si>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</si>
  <si>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</si>
  <si>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</si>
  <si>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</si>
  <si>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</si>
  <si>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</si>
  <si>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</si>
  <si>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</si>
  <si>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</si>
  <si>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</si>
  <si>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</si>
  <si>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</si>
  <si>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</si>
  <si>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</si>
  <si>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</si>
  <si>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</si>
  <si>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</si>
  <si>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</si>
  <si>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</si>
  <si>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</si>
  <si>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</si>
  <si>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</si>
  <si>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</si>
  <si>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</si>
  <si>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</si>
  <si>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</si>
  <si>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</si>
  <si>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</si>
  <si>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</si>
  <si>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</si>
  <si>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</si>
  <si>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</si>
  <si>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</si>
  <si>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</si>
  <si>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</si>
  <si>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</si>
  <si>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</si>
  <si>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</si>
  <si>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</si>
  <si>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</si>
  <si>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</si>
  <si>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</si>
  <si>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</si>
  <si>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</si>
  <si>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</si>
  <si>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</si>
  <si>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</si>
  <si>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</si>
  <si>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</si>
  <si>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</si>
  <si>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</si>
  <si>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</si>
  <si>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</si>
  <si>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</si>
  <si>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</si>
  <si>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</si>
  <si>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</si>
  <si>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</si>
  <si>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</si>
  <si>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</si>
  <si>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</si>
  <si>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</si>
  <si>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</si>
  <si>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</si>
  <si>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</si>
  <si>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</si>
  <si>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</si>
  <si>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</si>
  <si>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</si>
  <si>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</si>
  <si>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</si>
  <si>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</si>
  <si>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</si>
  <si>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</si>
  <si>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</si>
  <si>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</si>
  <si>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</si>
  <si>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</si>
  <si>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</si>
  <si>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</si>
  <si>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</si>
  <si>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</si>
  <si>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</si>
  <si>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</si>
  <si>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</si>
  <si>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</si>
  <si>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</si>
  <si>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</si>
  <si>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</si>
  <si>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</si>
  <si>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</si>
  <si>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</si>
  <si>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</si>
  <si>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</si>
  <si>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</si>
  <si>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</si>
  <si>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</si>
  <si>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</si>
  <si>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</si>
  <si>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</si>
  <si>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</si>
  <si>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</si>
  <si>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</si>
  <si>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</si>
  <si>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</si>
  <si>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</si>
  <si>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</si>
  <si>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</si>
  <si>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</si>
  <si>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</si>
  <si>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</si>
  <si>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</si>
  <si>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</si>
  <si>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</si>
  <si>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</si>
  <si>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</si>
  <si>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</si>
  <si>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</si>
  <si>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</si>
  <si>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</si>
  <si>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</si>
  <si>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</si>
  <si>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</si>
  <si>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</si>
  <si>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</si>
  <si>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</si>
  <si>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</si>
  <si>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</si>
  <si>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</si>
  <si>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</si>
  <si>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</si>
  <si>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</si>
  <si>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</si>
  <si>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</si>
  <si>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</si>
  <si>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</si>
  <si>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</si>
  <si>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</si>
  <si>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</si>
  <si>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</si>
  <si>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</si>
  <si>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</si>
  <si>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</si>
  <si>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</si>
  <si>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</si>
  <si>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</si>
  <si>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</si>
  <si>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</si>
  <si>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</si>
  <si>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</si>
  <si>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</si>
  <si>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</si>
  <si>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</si>
  <si>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</si>
  <si>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</si>
  <si>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</si>
  <si>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</si>
  <si>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</si>
  <si>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</si>
  <si>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</si>
  <si>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</si>
  <si>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</si>
  <si>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</si>
  <si>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</si>
  <si>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</si>
  <si>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</si>
  <si>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</si>
  <si>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</si>
  <si>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</si>
  <si>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</si>
  <si>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</si>
  <si>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</si>
  <si>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</si>
  <si>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</si>
  <si>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</si>
  <si>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</si>
  <si>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</si>
  <si>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</si>
  <si>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</si>
  <si>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</si>
  <si>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</si>
  <si>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</si>
  <si>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</si>
  <si>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</si>
  <si>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</si>
  <si>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</si>
  <si>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</si>
  <si>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</si>
  <si>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</si>
  <si>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</si>
  <si>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</si>
  <si>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</si>
  <si>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</si>
  <si>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</si>
  <si>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</si>
  <si>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</si>
  <si>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</si>
  <si>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</si>
  <si>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</si>
  <si>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</si>
  <si>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</si>
  <si>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</si>
  <si>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</si>
  <si>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</si>
  <si>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</si>
  <si>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</si>
  <si>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</si>
  <si>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</si>
  <si>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</si>
  <si>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</si>
  <si>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</si>
  <si>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</si>
  <si>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</si>
  <si>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</si>
  <si>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</si>
  <si>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</si>
  <si>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</si>
  <si>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</si>
  <si>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</si>
  <si>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</si>
  <si>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</si>
  <si>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</si>
  <si>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</si>
  <si>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</si>
  <si>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</si>
  <si>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</si>
  <si>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</si>
  <si>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</si>
  <si>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</si>
  <si>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</si>
  <si>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</si>
  <si>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</si>
  <si>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</si>
  <si>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</si>
  <si>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</si>
  <si>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</si>
  <si>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</si>
  <si>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</si>
  <si>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</si>
  <si>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</si>
  <si>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</si>
  <si>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</si>
  <si>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</si>
  <si>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</si>
  <si>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</si>
  <si>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</si>
  <si>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</si>
  <si>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</si>
  <si>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</si>
  <si>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</si>
  <si>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</si>
  <si>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</si>
  <si>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</si>
  <si>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</si>
  <si>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</si>
  <si>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</si>
  <si>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</si>
  <si>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</si>
  <si>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</si>
  <si>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</si>
  <si>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</si>
  <si>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</si>
  <si>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</si>
  <si>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</si>
  <si>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</si>
  <si>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</si>
  <si>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</si>
  <si>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</si>
  <si>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</si>
  <si>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</si>
  <si>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</si>
  <si>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</si>
  <si>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</si>
  <si>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</si>
  <si>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</si>
  <si>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</si>
  <si>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</si>
  <si>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</si>
  <si>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</si>
  <si>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</si>
  <si>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</si>
  <si>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</si>
  <si>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</si>
  <si>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</si>
  <si>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</si>
  <si>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</si>
  <si>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</si>
  <si>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</si>
  <si>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</si>
  <si>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</si>
  <si>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</si>
  <si>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</si>
  <si>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</si>
  <si>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</si>
  <si>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</si>
  <si>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</si>
  <si>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</si>
  <si>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</si>
  <si>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</si>
  <si>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</si>
  <si>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</si>
  <si>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</si>
  <si>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</si>
  <si>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</si>
  <si>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</si>
  <si>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</si>
  <si>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</si>
  <si>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</si>
  <si>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</si>
  <si>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</si>
  <si>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</si>
  <si>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</si>
  <si>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</si>
  <si>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</si>
  <si>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</si>
  <si>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</si>
  <si>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</si>
  <si>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</si>
  <si>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</si>
  <si>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</si>
  <si>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</si>
  <si>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</si>
  <si>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</si>
  <si>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</si>
  <si>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</si>
  <si>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</si>
  <si>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</si>
  <si>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</si>
  <si>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</si>
  <si>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</si>
  <si>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</si>
  <si>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</si>
  <si>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</si>
  <si>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</si>
  <si>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</si>
  <si>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</si>
  <si>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</si>
  <si>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</si>
  <si>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</si>
  <si>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</si>
  <si>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</si>
  <si>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</si>
  <si>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</si>
  <si>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</si>
  <si>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</si>
  <si>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</si>
  <si>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</si>
  <si>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</si>
  <si>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</si>
  <si>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</si>
  <si>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</si>
  <si>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</si>
  <si>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</si>
  <si>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</si>
  <si>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</si>
  <si>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</si>
  <si>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</si>
  <si>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</si>
  <si>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</si>
  <si>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</si>
  <si>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</si>
  <si>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</si>
  <si>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</si>
  <si>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</si>
  <si>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</si>
  <si>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</si>
  <si>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</si>
  <si>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</si>
  <si>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</si>
  <si>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</si>
  <si>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</si>
  <si>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</si>
  <si>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</si>
  <si>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</si>
  <si>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</si>
  <si>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</si>
  <si>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</si>
  <si>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</si>
  <si>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</si>
  <si>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</si>
  <si>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</si>
  <si>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</si>
  <si>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</si>
  <si>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</si>
  <si>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</si>
  <si>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</si>
  <si>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</si>
  <si>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</si>
  <si>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</si>
  <si>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</si>
  <si>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</si>
  <si>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</si>
  <si>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</si>
  <si>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</si>
  <si>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</si>
  <si>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</si>
  <si>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</si>
  <si>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</si>
  <si>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</si>
  <si>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</si>
  <si>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</si>
  <si>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</si>
  <si>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</si>
  <si>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</si>
  <si>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</si>
  <si>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</si>
  <si>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</si>
  <si>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</si>
  <si>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</si>
  <si>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</si>
  <si>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</si>
  <si>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</si>
  <si>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</si>
  <si>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</si>
  <si>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</si>
  <si>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</si>
  <si>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</si>
  <si>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</si>
  <si>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</si>
  <si>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</si>
  <si>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</si>
  <si>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</si>
  <si>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</si>
  <si>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</si>
  <si>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</si>
  <si>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</si>
  <si>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</si>
  <si>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</si>
  <si>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</si>
  <si>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</si>
  <si>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</si>
  <si>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</si>
  <si>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</si>
  <si>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</si>
  <si>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</si>
  <si>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</si>
  <si>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</si>
  <si>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</si>
  <si>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</si>
  <si>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</si>
  <si>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</si>
  <si>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</si>
  <si>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</si>
  <si>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</si>
  <si>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</si>
  <si>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</si>
  <si>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</si>
  <si>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</si>
  <si>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</si>
  <si>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</si>
  <si>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</si>
  <si>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</si>
  <si>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</si>
  <si>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</si>
  <si>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</si>
  <si>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</si>
  <si>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</si>
  <si>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</si>
  <si>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</si>
  <si>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</si>
  <si>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</si>
  <si>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</si>
  <si>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</si>
  <si>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</si>
  <si>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</si>
  <si>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</si>
  <si>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</si>
  <si>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</si>
  <si>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</si>
  <si>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</si>
  <si>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</si>
  <si>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</si>
  <si>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</si>
  <si>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</si>
  <si>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</si>
  <si>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</si>
  <si>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</si>
  <si>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</si>
  <si>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</si>
  <si>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</si>
  <si>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</si>
  <si>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</si>
  <si>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</si>
  <si>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</si>
  <si>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</si>
  <si>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</si>
  <si>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</si>
  <si>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</si>
  <si>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</si>
  <si>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</si>
  <si>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</si>
  <si>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</si>
  <si>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</si>
  <si>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</si>
  <si>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</si>
  <si>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</si>
  <si>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</si>
  <si>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</si>
  <si>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</si>
  <si>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</si>
  <si>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</si>
  <si>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</si>
  <si>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</si>
  <si>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</si>
  <si>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</si>
  <si>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</si>
  <si>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</si>
  <si>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</si>
  <si>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</si>
  <si>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</si>
  <si>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</si>
  <si>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</si>
  <si>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</si>
  <si>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</si>
  <si>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</si>
  <si>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</si>
  <si>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</si>
  <si>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</si>
  <si>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</si>
  <si>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</si>
  <si>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</si>
  <si>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</si>
  <si>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</si>
  <si>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</si>
  <si>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</si>
  <si>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</si>
  <si>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</si>
  <si>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</si>
  <si>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</si>
  <si>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</si>
  <si>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</si>
  <si>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</si>
  <si>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</si>
  <si>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</si>
  <si>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</si>
  <si>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</si>
  <si>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</si>
  <si>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</si>
  <si>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</si>
  <si>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</si>
  <si>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</si>
  <si>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</si>
  <si>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</si>
  <si>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</si>
  <si>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</si>
  <si>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</si>
  <si>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</si>
  <si>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</si>
  <si>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</si>
  <si>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</si>
  <si>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</si>
  <si>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</si>
  <si>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</si>
  <si>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</si>
  <si>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</si>
  <si>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</si>
  <si>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</si>
  <si>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</si>
  <si>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</si>
  <si>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</si>
  <si>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</si>
  <si>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</si>
  <si>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</si>
  <si>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</si>
  <si>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</si>
  <si>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</si>
  <si>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</si>
  <si>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</si>
  <si>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</si>
  <si>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</si>
  <si>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</si>
  <si>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</si>
  <si>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</si>
  <si>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</si>
  <si>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</si>
  <si>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</si>
  <si>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</si>
  <si>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</si>
  <si>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</si>
  <si>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</si>
  <si>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</si>
  <si>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</si>
  <si>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</si>
  <si>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</si>
  <si>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</si>
  <si>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</si>
  <si>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</si>
  <si>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</si>
  <si>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</si>
  <si>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</si>
  <si>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</si>
  <si>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</si>
  <si>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</si>
  <si>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</si>
  <si>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</si>
  <si>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</si>
  <si>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</si>
  <si>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</si>
  <si>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</si>
  <si>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</si>
  <si>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</si>
  <si>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</si>
  <si>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</si>
  <si>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</si>
  <si>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</si>
  <si>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</si>
  <si>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</si>
  <si>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</si>
  <si>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</si>
  <si>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</si>
  <si>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</si>
  <si>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</si>
  <si>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</si>
  <si>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</si>
  <si>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</si>
  <si>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</si>
  <si>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</si>
  <si>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</si>
  <si>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</si>
  <si>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</si>
  <si>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</si>
  <si>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</si>
  <si>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</si>
  <si>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</si>
  <si>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</si>
  <si>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</si>
  <si>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</si>
  <si>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</si>
  <si>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</si>
  <si>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</si>
  <si>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</si>
  <si>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</si>
  <si>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</si>
  <si>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</si>
  <si>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</si>
  <si>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</si>
  <si>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</si>
  <si>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</si>
  <si>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</si>
  <si>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</si>
  <si>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</si>
  <si>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</si>
  <si>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</si>
  <si>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</si>
  <si>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</si>
  <si>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</si>
  <si>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</si>
  <si>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</si>
  <si>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</si>
  <si>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</si>
  <si>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</si>
  <si>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</si>
  <si>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</si>
  <si>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</si>
  <si>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</si>
  <si>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</si>
  <si>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</si>
  <si>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</si>
  <si>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</si>
  <si>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</si>
  <si>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</si>
  <si>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</si>
  <si>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</si>
  <si>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</si>
  <si>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</si>
  <si>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</si>
  <si>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</si>
  <si>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</si>
  <si>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</si>
  <si>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</si>
  <si>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</si>
  <si>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</si>
  <si>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</si>
  <si>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</si>
  <si>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</si>
  <si>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</si>
  <si>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</si>
  <si>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</si>
  <si>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</si>
  <si>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</si>
  <si>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</si>
  <si>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</si>
  <si>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</si>
  <si>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</si>
  <si>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</si>
  <si>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</si>
  <si>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</si>
  <si>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</si>
  <si>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</si>
  <si>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</si>
  <si>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</si>
  <si>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</si>
  <si>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</si>
  <si>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</si>
  <si>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</si>
  <si>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</si>
  <si>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</si>
  <si>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</si>
  <si>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</si>
  <si>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</si>
  <si>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</si>
  <si>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</si>
  <si>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</si>
  <si>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</si>
  <si>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</si>
  <si>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</si>
  <si>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</si>
  <si>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</si>
  <si>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</si>
  <si>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</si>
  <si>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</si>
  <si>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</si>
  <si>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</si>
  <si>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</si>
  <si>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</si>
  <si>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</si>
  <si>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</si>
  <si>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</si>
  <si>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</si>
  <si>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</si>
  <si>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</si>
  <si>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</si>
  <si>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</si>
  <si>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</si>
  <si>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</si>
  <si>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</si>
  <si>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</si>
  <si>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</si>
  <si>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</si>
  <si>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</si>
  <si>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</si>
  <si>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</si>
  <si>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</si>
  <si>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</si>
  <si>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</si>
  <si>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</si>
  <si>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</si>
  <si>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</si>
  <si>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</si>
  <si>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</si>
  <si>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</si>
  <si>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</si>
  <si>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</si>
  <si>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</si>
  <si>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</si>
  <si>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</si>
  <si>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</si>
  <si>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</si>
  <si>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</si>
  <si>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</si>
  <si>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</si>
  <si>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</si>
  <si>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</si>
  <si>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</si>
  <si>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</si>
  <si>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</si>
  <si>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</si>
  <si>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</si>
  <si>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</si>
  <si>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</si>
  <si>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</si>
  <si>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</si>
  <si>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</si>
  <si>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</si>
  <si>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</si>
  <si>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</si>
  <si>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</si>
  <si>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</si>
  <si>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</si>
  <si>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</si>
  <si>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</si>
  <si>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</si>
  <si>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</si>
  <si>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</si>
  <si>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</si>
  <si>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</si>
  <si>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</si>
  <si>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</si>
  <si>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</si>
  <si>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</si>
  <si>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</si>
  <si>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</si>
  <si>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</si>
  <si>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</si>
  <si>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</si>
  <si>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</si>
  <si>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</si>
  <si>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</si>
  <si>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</si>
  <si>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</si>
  <si>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</si>
  <si>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</si>
  <si>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</si>
  <si>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</si>
  <si>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</si>
  <si>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</si>
  <si>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</si>
  <si>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</si>
  <si>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</si>
  <si>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</si>
  <si>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</si>
  <si>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</si>
  <si>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</si>
  <si>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</si>
  <si>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</si>
  <si>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</si>
  <si>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</si>
  <si>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</si>
  <si>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</si>
  <si>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</si>
  <si>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</si>
  <si>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</si>
  <si>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</si>
  <si>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</si>
  <si>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</si>
  <si>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</si>
  <si>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</si>
  <si>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</si>
  <si>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</si>
  <si>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</si>
  <si>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</si>
  <si>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</si>
  <si>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</si>
  <si>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</si>
  <si>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</si>
  <si>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</si>
  <si>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</si>
  <si>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</si>
  <si>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</si>
  <si>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</si>
  <si>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</si>
  <si>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</si>
  <si>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</si>
  <si>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</si>
  <si>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</si>
  <si>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</si>
  <si>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</si>
  <si>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</si>
  <si>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</si>
  <si>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</si>
  <si>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</si>
  <si>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</si>
  <si>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</si>
  <si>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</si>
  <si>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</si>
  <si>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</si>
  <si>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</si>
  <si>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</si>
  <si>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</si>
  <si>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</si>
  <si>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</si>
  <si>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</si>
  <si>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</si>
  <si>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</si>
  <si>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</si>
  <si>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</si>
  <si>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</si>
  <si>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</si>
  <si>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</si>
  <si>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</si>
  <si>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</si>
  <si>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</si>
  <si>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</si>
  <si>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</si>
  <si>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</si>
  <si>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</si>
  <si>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</si>
  <si>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</si>
  <si>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</si>
  <si>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</si>
  <si>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</si>
  <si>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</si>
  <si>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</si>
  <si>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</si>
  <si>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</si>
  <si>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</si>
  <si>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</si>
  <si>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</si>
  <si>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</si>
  <si>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</si>
  <si>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</si>
  <si>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</si>
  <si>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</si>
  <si>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</si>
  <si>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</si>
  <si>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</si>
  <si>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</si>
  <si>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</si>
  <si>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</si>
  <si>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</si>
  <si>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</si>
  <si>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</si>
  <si>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</si>
  <si>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</si>
  <si>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</si>
  <si>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</si>
  <si>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</si>
  <si>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</si>
  <si>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</si>
  <si>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</si>
  <si>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</si>
  <si>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</si>
  <si>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</si>
  <si>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</si>
  <si>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</si>
  <si>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</si>
  <si>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</si>
  <si>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</si>
  <si>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</si>
  <si>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</si>
  <si>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</si>
  <si>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</si>
  <si>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</si>
  <si>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</si>
  <si>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</si>
  <si>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</si>
  <si>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</si>
  <si>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</si>
  <si>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</si>
  <si>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</si>
  <si>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</si>
  <si>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</si>
  <si>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</si>
  <si>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</si>
  <si>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</si>
  <si>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</si>
  <si>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</si>
  <si>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</si>
  <si>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</si>
  <si>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</si>
  <si>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</si>
  <si>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</si>
  <si>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</si>
  <si>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</si>
  <si>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</si>
  <si>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</si>
  <si>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</si>
  <si>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</si>
  <si>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</si>
  <si>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</si>
  <si>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</si>
  <si>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</si>
  <si>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</si>
  <si>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</si>
  <si>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</si>
  <si>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</si>
  <si>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</si>
  <si>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</si>
  <si>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</si>
  <si>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</si>
  <si>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</si>
  <si>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</si>
  <si>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</si>
  <si>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</si>
  <si>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</si>
  <si>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</si>
  <si>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</si>
  <si>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</si>
  <si>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</si>
  <si>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</si>
  <si>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</si>
  <si>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</si>
  <si>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</si>
  <si>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</si>
  <si>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</si>
  <si>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</si>
  <si>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</si>
  <si>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</si>
  <si>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</si>
  <si>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</si>
  <si>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</si>
  <si>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</si>
  <si>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</si>
  <si>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</si>
  <si>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</si>
  <si>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</si>
  <si>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</si>
  <si>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</si>
  <si>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</si>
  <si>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</si>
  <si>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</si>
  <si>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</si>
  <si>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</si>
  <si>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</si>
  <si>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</si>
  <si>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</si>
  <si>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</si>
  <si>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</si>
  <si>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</si>
  <si>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</si>
  <si>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</si>
  <si>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</si>
  <si>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</si>
  <si>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</si>
  <si>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</si>
  <si>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</si>
  <si>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</si>
  <si>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</si>
  <si>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</si>
  <si>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</si>
  <si>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</si>
  <si>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</si>
  <si>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</si>
  <si>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</si>
  <si>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</si>
  <si>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</si>
  <si>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</si>
  <si>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</si>
  <si>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</si>
  <si>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</si>
  <si>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</si>
  <si>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</si>
  <si>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</si>
  <si>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</si>
  <si>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</si>
  <si>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</si>
  <si>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</si>
  <si>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</si>
  <si>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</si>
  <si>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</si>
  <si>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</si>
  <si>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</si>
  <si>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</si>
  <si>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</si>
  <si>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</si>
  <si>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</si>
  <si>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</si>
  <si>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</si>
  <si>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</si>
  <si>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</si>
  <si>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</si>
  <si>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</si>
  <si>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</si>
  <si>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</si>
  <si>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</si>
  <si>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</si>
  <si>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</si>
  <si>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</si>
  <si>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</si>
  <si>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</si>
  <si>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</si>
  <si>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</si>
  <si>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</si>
  <si>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</si>
  <si>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</si>
  <si>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</si>
  <si>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</si>
  <si>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</si>
  <si>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</si>
  <si>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</si>
  <si>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</si>
  <si>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</si>
  <si>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</si>
  <si>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</si>
  <si>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</si>
  <si>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</si>
  <si>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</si>
  <si>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</si>
  <si>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</si>
  <si>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</si>
  <si>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</si>
  <si>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</si>
  <si>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</si>
  <si>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</si>
  <si>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</si>
  <si>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</si>
  <si>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</si>
  <si>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</si>
  <si>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</si>
  <si>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</si>
  <si>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</si>
  <si>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</si>
  <si>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</si>
  <si>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</si>
  <si>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</si>
  <si>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</si>
  <si>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</si>
  <si>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</si>
  <si>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</si>
  <si>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</si>
  <si>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</si>
  <si>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</si>
  <si>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</si>
  <si>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</si>
  <si>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</si>
  <si>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</si>
  <si>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</si>
  <si>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</si>
  <si>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</si>
  <si>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</si>
  <si>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</si>
  <si>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</si>
  <si>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</si>
  <si>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</si>
  <si>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</si>
  <si>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</si>
  <si>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</si>
  <si>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</si>
  <si>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</si>
  <si>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</si>
  <si>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</si>
  <si>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</si>
  <si>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</si>
  <si>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</si>
  <si>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</si>
  <si>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</si>
  <si>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</si>
  <si>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</si>
  <si>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</si>
  <si>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</si>
  <si>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</si>
  <si>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</si>
  <si>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</si>
  <si>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</si>
  <si>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</si>
  <si>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</si>
  <si>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</si>
  <si>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</si>
  <si>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</si>
  <si>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</si>
  <si>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</si>
  <si>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</si>
  <si>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</si>
  <si>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</si>
  <si>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</si>
  <si>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</si>
  <si>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</si>
  <si>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</si>
  <si>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</si>
  <si>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</si>
  <si>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</si>
  <si>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</si>
  <si>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</si>
  <si>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</si>
  <si>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</si>
  <si>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</si>
  <si>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</si>
  <si>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</si>
  <si>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</si>
  <si>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</si>
  <si>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</si>
  <si>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</si>
  <si>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</si>
  <si>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</si>
  <si>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</si>
  <si>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</si>
  <si>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</si>
  <si>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</si>
  <si>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</si>
  <si>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</si>
  <si>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</si>
  <si>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</si>
  <si>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</si>
  <si>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</si>
  <si>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</si>
  <si>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</si>
  <si>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</si>
  <si>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</si>
  <si>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</si>
  <si>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</si>
  <si>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</si>
  <si>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</si>
  <si>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</si>
  <si>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</si>
  <si>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</si>
  <si>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</si>
  <si>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</si>
  <si>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</si>
  <si>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</si>
  <si>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</si>
  <si>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</si>
  <si>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</si>
  <si>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</si>
  <si>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</si>
  <si>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</si>
  <si>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</si>
  <si>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</si>
  <si>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</si>
  <si>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</si>
  <si>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</si>
  <si>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</si>
  <si>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</si>
  <si>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</si>
  <si>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</si>
  <si>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</si>
  <si>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</si>
  <si>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</si>
  <si>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</si>
  <si>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</si>
  <si>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</si>
  <si>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</si>
  <si>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</si>
  <si>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</si>
  <si>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</si>
  <si>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</si>
  <si>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</si>
  <si>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</si>
  <si>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</si>
  <si>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</si>
  <si>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</si>
  <si>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</si>
  <si>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</si>
  <si>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</si>
  <si>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</si>
  <si>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</si>
  <si>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</si>
  <si>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</si>
  <si>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</si>
  <si>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</si>
  <si>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</si>
  <si>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</si>
  <si>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</si>
  <si>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</si>
  <si>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</si>
  <si>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</si>
  <si>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</si>
  <si>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</si>
  <si>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</si>
  <si>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</si>
  <si>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</si>
  <si>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</si>
  <si>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</si>
  <si>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</si>
  <si>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</si>
  <si>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</si>
  <si>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</si>
  <si>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</si>
  <si>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</si>
  <si>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</si>
  <si>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</si>
  <si>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</si>
  <si>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</si>
  <si>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</si>
  <si>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</si>
  <si>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</si>
  <si>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</si>
  <si>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</si>
  <si>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</si>
  <si>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</si>
  <si>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</si>
  <si>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</si>
  <si>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</si>
  <si>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</si>
  <si>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</si>
  <si>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</si>
  <si>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</si>
  <si>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</si>
  <si>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</si>
  <si>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</si>
  <si>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</si>
  <si>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</si>
  <si>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</si>
  <si>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</si>
  <si>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</si>
  <si>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</si>
  <si>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</si>
  <si>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</si>
  <si>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</si>
  <si>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</si>
  <si>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</si>
  <si>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</si>
  <si>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</si>
  <si>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</si>
  <si>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</si>
  <si>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</si>
  <si>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</si>
  <si>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</si>
  <si>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</si>
  <si>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</si>
  <si>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</si>
  <si>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</si>
  <si>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</si>
  <si>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</si>
  <si>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</si>
  <si>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</si>
  <si>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</si>
  <si>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</si>
  <si>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</si>
  <si>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</si>
  <si>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</si>
  <si>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</si>
  <si>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</si>
  <si>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</si>
  <si>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</si>
  <si>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</si>
  <si>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</si>
  <si>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</si>
  <si>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</si>
  <si>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</si>
  <si>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</si>
  <si>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</si>
  <si>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</si>
  <si>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</si>
  <si>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</si>
  <si>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</si>
  <si>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</si>
  <si>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</si>
  <si>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</si>
  <si>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</si>
  <si>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</si>
  <si>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</si>
  <si>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</si>
  <si>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</si>
  <si>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</si>
  <si>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</si>
  <si>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</si>
  <si>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</si>
  <si>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</si>
  <si>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</si>
  <si>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</si>
  <si>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</si>
  <si>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</si>
  <si>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</si>
  <si>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</si>
  <si>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</si>
  <si>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</si>
  <si>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</si>
  <si>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</si>
  <si>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</si>
  <si>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</si>
  <si>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</si>
  <si>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</si>
  <si>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</si>
  <si>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</si>
  <si>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</si>
  <si>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</si>
  <si>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</si>
  <si>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</si>
  <si>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</si>
  <si>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</si>
  <si>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</si>
  <si>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</si>
  <si>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</si>
  <si>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</si>
  <si>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</si>
  <si>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</si>
  <si>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</si>
  <si>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</si>
  <si>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</si>
  <si>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</si>
  <si>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</si>
  <si>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</si>
  <si>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</si>
  <si>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</si>
  <si>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</si>
  <si>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</si>
  <si>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</si>
  <si>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</si>
  <si>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</si>
  <si>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</si>
  <si>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</si>
  <si>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</si>
  <si>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</si>
  <si>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</si>
  <si>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</si>
  <si>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</si>
  <si>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</si>
  <si>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</si>
  <si>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</si>
  <si>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</si>
  <si>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</si>
  <si>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</si>
  <si>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</si>
  <si>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</si>
  <si>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</si>
  <si>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</si>
  <si>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</si>
  <si>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</si>
  <si>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</si>
  <si>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</si>
  <si>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</si>
  <si>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</si>
  <si>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</si>
  <si>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</si>
  <si>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</si>
  <si>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</si>
  <si>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</si>
  <si>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</si>
  <si>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</si>
  <si>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</si>
  <si>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</si>
  <si>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</si>
  <si>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</si>
  <si>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</si>
  <si>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</si>
  <si>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</si>
  <si>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</si>
  <si>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</si>
  <si>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</si>
  <si>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</si>
  <si>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</si>
  <si>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</si>
  <si>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</si>
  <si>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</si>
  <si>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</si>
  <si>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</si>
  <si>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</si>
  <si>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</si>
  <si>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</si>
  <si>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</si>
  <si>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</si>
  <si>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</si>
  <si>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</si>
  <si>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</si>
  <si>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</si>
  <si>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</si>
  <si>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</si>
  <si>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</si>
  <si>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</si>
  <si>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</si>
  <si>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</si>
  <si>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</si>
  <si>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</si>
  <si>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</si>
  <si>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</si>
  <si>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</si>
  <si>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</si>
  <si>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</si>
  <si>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</si>
  <si>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</si>
  <si>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</si>
  <si>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</si>
  <si>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</si>
  <si>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</si>
  <si>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</si>
  <si>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</si>
  <si>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</si>
  <si>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</si>
  <si>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</si>
  <si>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</si>
  <si>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</si>
  <si>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</si>
  <si>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</si>
  <si>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</si>
  <si>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</si>
  <si>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</si>
  <si>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</si>
  <si>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</si>
  <si>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</si>
  <si>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</si>
  <si>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</si>
  <si>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</si>
  <si>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</si>
  <si>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</si>
  <si>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</si>
  <si>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</si>
  <si>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</si>
  <si>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</si>
  <si>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</si>
  <si>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</si>
  <si>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</si>
  <si>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</si>
  <si>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</si>
  <si>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</si>
  <si>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</si>
  <si>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</si>
  <si>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</si>
  <si>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</si>
  <si>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</si>
  <si>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</si>
  <si>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</si>
  <si>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</si>
  <si>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</si>
  <si>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</si>
  <si>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</si>
  <si>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</si>
  <si>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</si>
  <si>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</si>
  <si>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</si>
  <si>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</si>
  <si>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</si>
  <si>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</si>
  <si>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</si>
  <si>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</si>
  <si>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</si>
  <si>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</si>
  <si>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</si>
  <si>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</si>
  <si>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</si>
  <si>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</si>
  <si>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</si>
  <si>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</si>
  <si>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</si>
  <si>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</si>
  <si>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</si>
  <si>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</si>
  <si>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</si>
  <si>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</si>
  <si>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</si>
  <si>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</si>
  <si>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</si>
  <si>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</si>
  <si>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</si>
  <si>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</si>
  <si>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</si>
  <si>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</si>
  <si>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</si>
  <si>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</si>
  <si>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</si>
  <si>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</si>
  <si>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</si>
  <si>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</si>
  <si>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</si>
  <si>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</si>
  <si>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</si>
  <si>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</si>
  <si>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</si>
  <si>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</si>
  <si>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</si>
  <si>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</si>
  <si>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</si>
  <si>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</si>
  <si>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</si>
  <si>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</si>
  <si>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</si>
  <si>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</si>
  <si>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</si>
  <si>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</si>
  <si>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</si>
  <si>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</si>
  <si>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</si>
  <si>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</si>
  <si>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</si>
  <si>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</si>
  <si>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</si>
  <si>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</si>
  <si>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</si>
  <si>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</si>
  <si>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</si>
  <si>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</si>
  <si>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</si>
  <si>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</si>
  <si>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</si>
  <si>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</si>
  <si>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</si>
  <si>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</si>
  <si>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</si>
  <si>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</si>
  <si>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</si>
  <si>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</si>
  <si>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</si>
  <si>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</si>
  <si>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</si>
  <si>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</si>
  <si>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</si>
  <si>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</si>
  <si>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</si>
  <si>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</si>
  <si>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</si>
  <si>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</si>
  <si>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</si>
  <si>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</si>
  <si>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</si>
  <si>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</si>
  <si>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</si>
  <si>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</si>
  <si>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</si>
  <si>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</si>
  <si>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</si>
  <si>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</si>
  <si>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</si>
  <si>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</si>
  <si>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</si>
  <si>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</si>
  <si>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</si>
  <si>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</si>
  <si>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</si>
  <si>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</si>
  <si>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</si>
  <si>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</si>
  <si>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</si>
  <si>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</si>
  <si>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</si>
  <si>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</si>
  <si>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</si>
  <si>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</si>
  <si>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</si>
  <si>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</si>
  <si>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</si>
  <si>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</si>
  <si>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</si>
  <si>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</si>
  <si>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</si>
  <si>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</si>
  <si>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</si>
  <si>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</si>
  <si>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</si>
  <si>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</si>
  <si>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</si>
  <si>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</si>
  <si>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</si>
  <si>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</si>
  <si>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</si>
  <si>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</si>
  <si>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</si>
  <si>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</si>
  <si>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</si>
  <si>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</si>
  <si>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</si>
  <si>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</si>
  <si>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</si>
  <si>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</si>
  <si>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</si>
  <si>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</si>
  <si>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</si>
  <si>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</si>
  <si>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</si>
  <si>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</si>
  <si>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</si>
  <si>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</si>
  <si>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</si>
  <si>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</si>
  <si>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</si>
  <si>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</si>
  <si>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</si>
  <si>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</si>
  <si>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</si>
  <si>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</si>
  <si>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</si>
  <si>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</si>
  <si>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</si>
  <si>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</si>
  <si>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</si>
  <si>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</si>
  <si>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</si>
  <si>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</si>
  <si>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</si>
  <si>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</si>
  <si>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</si>
  <si>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</si>
  <si>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</si>
  <si>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</si>
  <si>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</si>
  <si>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</si>
  <si>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</si>
  <si>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</si>
  <si>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</si>
  <si>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</si>
  <si>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</si>
  <si>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</si>
  <si>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</si>
  <si>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</si>
  <si>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</si>
  <si>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</si>
  <si>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</si>
  <si>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</si>
  <si>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</si>
  <si>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</si>
  <si>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</si>
  <si>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</si>
  <si>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</si>
  <si>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</si>
  <si>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</si>
  <si>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</si>
  <si>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</si>
  <si>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</si>
  <si>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</si>
  <si>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</si>
  <si>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</si>
  <si>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</si>
  <si>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</si>
  <si>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</si>
  <si>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</si>
  <si>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</si>
  <si>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</si>
  <si>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</si>
  <si>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</si>
  <si>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</si>
  <si>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</si>
  <si>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</si>
  <si>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</si>
  <si>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</si>
  <si>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</si>
  <si>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</si>
  <si>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</si>
  <si>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</si>
  <si>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</si>
  <si>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</si>
  <si>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</si>
  <si>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</si>
  <si>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</si>
  <si>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</si>
  <si>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</si>
  <si>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</si>
  <si>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</si>
  <si>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</si>
  <si>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</si>
  <si>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</si>
  <si>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</si>
  <si>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</si>
  <si>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</si>
  <si>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</si>
  <si>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</si>
  <si>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</si>
  <si>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</si>
  <si>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</si>
  <si>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</si>
  <si>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</si>
  <si>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</si>
  <si>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</si>
  <si>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</si>
  <si>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</si>
  <si>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</si>
  <si>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</si>
  <si>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</si>
  <si>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</si>
  <si>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</si>
  <si>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</si>
  <si>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</si>
  <si>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</si>
  <si>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</si>
  <si>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</si>
  <si>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</si>
  <si>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</si>
  <si>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</si>
  <si>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</si>
  <si>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</si>
  <si>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</si>
  <si>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</si>
  <si>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</si>
  <si>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</si>
  <si>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</si>
  <si>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</si>
  <si>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</si>
  <si>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</si>
  <si>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</si>
  <si>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</si>
  <si>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</si>
  <si>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</si>
  <si>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</si>
  <si>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</si>
  <si>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</si>
  <si>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</si>
  <si>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</si>
  <si>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</si>
  <si>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</si>
  <si>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</si>
  <si>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</si>
  <si>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</si>
  <si>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</si>
  <si>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</si>
  <si>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</si>
  <si>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</si>
  <si>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</si>
  <si>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</si>
  <si>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</si>
  <si>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</si>
  <si>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</si>
  <si>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</si>
  <si>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</si>
  <si>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</si>
  <si>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</si>
  <si>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</si>
  <si>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</si>
  <si>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</si>
  <si>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</si>
  <si>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</si>
  <si>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</si>
  <si>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</si>
  <si>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</si>
  <si>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</si>
  <si>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</si>
  <si>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</si>
  <si>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</si>
  <si>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</si>
  <si>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</si>
  <si>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</si>
  <si>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</si>
  <si>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</si>
  <si>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</si>
  <si>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</si>
  <si>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</si>
  <si>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</si>
  <si>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</si>
  <si>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</si>
  <si>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</si>
  <si>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</si>
  <si>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</si>
  <si>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</si>
  <si>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</si>
  <si>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</si>
  <si>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</si>
  <si>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</si>
  <si>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</si>
  <si>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</si>
  <si>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</si>
  <si>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</si>
  <si>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</si>
  <si>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</si>
  <si>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</si>
  <si>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</si>
  <si>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</si>
  <si>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</si>
  <si>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</si>
  <si>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</si>
  <si>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</si>
  <si>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</si>
  <si>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</si>
  <si>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</si>
  <si>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</si>
  <si>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</si>
  <si>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</si>
  <si>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</si>
  <si>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</si>
  <si>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</si>
  <si>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</si>
  <si>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</si>
  <si>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</si>
  <si>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</si>
  <si>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</si>
  <si>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</si>
  <si>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</si>
  <si>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</si>
  <si>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</si>
  <si>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</si>
  <si>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</si>
  <si>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</si>
  <si>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</si>
  <si>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</si>
  <si>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</si>
  <si>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</si>
  <si>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</si>
  <si>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</si>
  <si>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</si>
  <si>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</si>
  <si>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</si>
  <si>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</si>
  <si>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</si>
  <si>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</si>
  <si>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</si>
  <si>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</si>
  <si>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</si>
  <si>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</si>
  <si>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</si>
  <si>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</si>
  <si>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</si>
  <si>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</si>
  <si>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</si>
  <si>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</si>
  <si>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</si>
  <si>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</si>
  <si>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</si>
  <si>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</si>
  <si>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</si>
  <si>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</si>
  <si>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</si>
  <si>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</si>
  <si>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</si>
  <si>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</si>
  <si>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</si>
  <si>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</si>
  <si>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</si>
  <si>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</si>
  <si>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</si>
  <si>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</si>
  <si>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</si>
  <si>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</si>
  <si>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</si>
  <si>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</si>
  <si>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</si>
  <si>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</si>
  <si>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</si>
  <si>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</si>
  <si>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</si>
  <si>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</si>
  <si>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</si>
  <si>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</si>
  <si>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</si>
  <si>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</si>
  <si>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</si>
  <si>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</si>
  <si>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</si>
  <si>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</si>
  <si>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</si>
  <si>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</si>
  <si>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</si>
  <si>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</si>
  <si>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</si>
  <si>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</si>
  <si>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</si>
  <si>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</si>
  <si>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</si>
  <si>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</si>
  <si>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</si>
  <si>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</si>
  <si>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</si>
  <si>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</si>
  <si>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</si>
  <si>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</si>
  <si>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</si>
  <si>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</si>
  <si>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</si>
  <si>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</si>
  <si>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</si>
  <si>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</si>
  <si>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</si>
  <si>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</si>
  <si>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</si>
  <si>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</si>
  <si>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</si>
  <si>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</si>
  <si>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</si>
  <si>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</si>
  <si>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</si>
  <si>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</si>
  <si>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</si>
  <si>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</si>
  <si>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</si>
  <si>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</si>
  <si>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</si>
  <si>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</si>
  <si>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</si>
  <si>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</si>
  <si>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</si>
  <si>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</si>
  <si>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</si>
  <si>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</si>
  <si>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</si>
  <si>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</si>
  <si>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</si>
  <si>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</si>
  <si>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</si>
  <si>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</si>
  <si>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</si>
  <si>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</si>
  <si>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</si>
  <si>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</si>
  <si>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</si>
  <si>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</si>
  <si>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</si>
  <si>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</si>
  <si>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</si>
  <si>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</si>
  <si>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</si>
  <si>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</si>
  <si>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</si>
  <si>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</si>
  <si>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</si>
  <si>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</si>
  <si>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</si>
  <si>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</si>
  <si>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</si>
  <si>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</si>
  <si>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</si>
  <si>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</si>
  <si>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</si>
  <si>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</si>
  <si>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</si>
  <si>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</si>
  <si>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</si>
  <si>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</si>
  <si>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</si>
  <si>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</si>
  <si>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</si>
  <si>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</si>
  <si>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</si>
  <si>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</si>
  <si>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</si>
  <si>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</si>
  <si>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</si>
  <si>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</si>
  <si>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</si>
  <si>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</si>
  <si>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</si>
  <si>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</si>
  <si>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</si>
  <si>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</si>
  <si>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</si>
  <si>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</si>
  <si>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</si>
  <si>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</si>
  <si>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</si>
  <si>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</si>
  <si>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</si>
  <si>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</si>
  <si>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</si>
  <si>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</si>
  <si>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</si>
  <si>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</si>
  <si>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</si>
  <si>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</si>
  <si>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</si>
  <si>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</si>
  <si>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</si>
  <si>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</si>
  <si>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</si>
  <si>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</si>
  <si>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</si>
  <si>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</si>
  <si>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</si>
  <si>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</si>
  <si>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</si>
  <si>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</si>
  <si>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</si>
  <si>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</si>
  <si>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</si>
  <si>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</si>
  <si>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</si>
  <si>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</si>
  <si>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</si>
  <si>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</si>
  <si>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</si>
  <si>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</si>
  <si>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</si>
  <si>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</si>
  <si>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</si>
  <si>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</si>
  <si>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</si>
  <si>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</si>
  <si>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</si>
  <si>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</si>
  <si>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</si>
  <si>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</si>
  <si>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</si>
  <si>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</si>
  <si>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</si>
  <si>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</si>
  <si>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</si>
  <si>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</si>
  <si>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</si>
  <si>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</si>
  <si>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</si>
  <si>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</si>
  <si>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</si>
  <si>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</si>
  <si>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</si>
  <si>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</si>
  <si>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</si>
  <si>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</si>
  <si>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</si>
  <si>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</si>
  <si>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</si>
  <si>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</si>
  <si>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</si>
  <si>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</si>
  <si>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</si>
  <si>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</si>
  <si>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</si>
  <si>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</si>
  <si>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</si>
  <si>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</si>
  <si>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</si>
  <si>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</si>
  <si>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</si>
  <si>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</si>
  <si>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</si>
  <si>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</si>
  <si>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</si>
  <si>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</si>
  <si>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</si>
  <si>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</si>
  <si>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</si>
  <si>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</si>
  <si>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</si>
  <si>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</si>
  <si>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</si>
  <si>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</si>
  <si>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</si>
  <si>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</si>
  <si>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</si>
  <si>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</si>
  <si>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</si>
  <si>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</si>
  <si>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</si>
  <si>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</si>
  <si>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</si>
  <si>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</si>
  <si>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</si>
  <si>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</si>
  <si>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</si>
  <si>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</si>
  <si>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</si>
  <si>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</si>
  <si>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</si>
  <si>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</si>
  <si>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</si>
  <si>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</si>
  <si>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</si>
  <si>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</si>
  <si>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</si>
  <si>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</si>
  <si>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</si>
  <si>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</si>
  <si>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</si>
  <si>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</si>
  <si>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</si>
  <si>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</si>
  <si>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</si>
  <si>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</si>
  <si>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</si>
  <si>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</si>
  <si>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</si>
  <si>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</si>
  <si>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</si>
  <si>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</si>
  <si>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</si>
  <si>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</si>
  <si>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</si>
  <si>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</si>
  <si>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</si>
  <si>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</si>
  <si>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</si>
  <si>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</si>
  <si>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</si>
  <si>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</si>
  <si>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</si>
  <si>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</si>
  <si>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</si>
  <si>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</si>
  <si>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</si>
  <si>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</si>
  <si>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</si>
  <si>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</si>
  <si>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</si>
  <si>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</si>
  <si>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</si>
  <si>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</si>
  <si>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</si>
  <si>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</si>
  <si>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</si>
  <si>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</si>
  <si>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</si>
  <si>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</si>
  <si>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</si>
  <si>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</si>
  <si>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</si>
  <si>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</si>
  <si>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</si>
  <si>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</si>
  <si>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</si>
  <si>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</si>
  <si>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</si>
  <si>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</si>
  <si>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</si>
  <si>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</si>
  <si>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</si>
  <si>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</si>
  <si>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</si>
  <si>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</si>
  <si>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</si>
  <si>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</si>
  <si>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</si>
  <si>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</si>
  <si>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</si>
  <si>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</si>
  <si>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</si>
  <si>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</si>
  <si>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</si>
  <si>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</si>
  <si>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</si>
  <si>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</si>
  <si>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</si>
  <si>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</si>
  <si>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</si>
  <si>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</si>
  <si>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</si>
  <si>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</si>
  <si>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</si>
  <si>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</si>
  <si>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</si>
  <si>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</si>
  <si>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</si>
  <si>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</si>
  <si>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</si>
  <si>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</si>
  <si>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</si>
  <si>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</si>
  <si>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</si>
  <si>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</si>
  <si>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</si>
  <si>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</si>
  <si>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</si>
  <si>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</si>
  <si>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</si>
  <si>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</si>
  <si>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</si>
  <si>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</si>
  <si>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</si>
  <si>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</si>
  <si>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</si>
  <si>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</si>
  <si>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</si>
  <si>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</si>
  <si>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</si>
  <si>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</si>
  <si>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</si>
  <si>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</si>
  <si>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</si>
  <si>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</si>
  <si>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</si>
  <si>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</si>
  <si>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</si>
  <si>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</si>
  <si>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</si>
  <si>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</si>
  <si>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</si>
  <si>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</si>
  <si>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</si>
  <si>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</si>
  <si>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</si>
  <si>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</si>
  <si>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</si>
  <si>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</si>
  <si>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</si>
  <si>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</si>
  <si>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</si>
  <si>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</si>
  <si>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</si>
  <si>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</si>
  <si>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</si>
  <si>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</si>
  <si>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</si>
  <si>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</si>
  <si>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</si>
  <si>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</si>
  <si>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</si>
  <si>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</si>
  <si>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</si>
  <si>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</si>
  <si>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</si>
  <si>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</si>
  <si>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</si>
  <si>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</si>
  <si>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</si>
  <si>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</si>
  <si>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</si>
  <si>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</si>
  <si>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</si>
  <si>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</si>
  <si>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</si>
  <si>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</si>
  <si>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</si>
  <si>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</si>
  <si>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</si>
  <si>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</si>
  <si>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</si>
  <si>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</si>
  <si>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</si>
  <si>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</si>
  <si>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</si>
  <si>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</si>
  <si>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</si>
  <si>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</si>
  <si>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</si>
  <si>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</si>
  <si>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</si>
  <si>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</si>
  <si>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</si>
  <si>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</si>
  <si>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</si>
  <si>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</si>
  <si>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</si>
  <si>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</si>
  <si>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</si>
  <si>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</si>
  <si>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</si>
  <si>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</si>
  <si>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</si>
  <si>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</si>
  <si>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</si>
  <si>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</si>
  <si>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</si>
  <si>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</si>
  <si>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</si>
  <si>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</si>
  <si>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</si>
  <si>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</si>
  <si>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</si>
  <si>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</si>
  <si>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</si>
  <si>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</si>
  <si>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</si>
  <si>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</si>
  <si>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</si>
  <si>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</si>
  <si>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</si>
  <si>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</si>
  <si>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</si>
  <si>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</si>
  <si>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</si>
  <si>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</si>
  <si>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</si>
  <si>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</si>
  <si>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</si>
  <si>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</si>
  <si>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</si>
  <si>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</si>
  <si>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</si>
  <si>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</si>
  <si>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</si>
  <si>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</si>
  <si>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</si>
  <si>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</si>
  <si>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</si>
  <si>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</si>
  <si>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</si>
  <si>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</si>
  <si>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</si>
  <si>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</si>
  <si>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</si>
  <si>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</si>
  <si>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</si>
  <si>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</si>
  <si>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</si>
  <si>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</si>
  <si>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</si>
  <si>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</si>
  <si>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</si>
  <si>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</si>
  <si>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</si>
  <si>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</si>
  <si>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</si>
  <si>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</si>
  <si>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</si>
  <si>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</si>
  <si>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</si>
  <si>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</si>
  <si>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</si>
  <si>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</si>
  <si>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</si>
  <si>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</si>
  <si>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</si>
  <si>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</si>
  <si>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</si>
  <si>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</si>
  <si>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</si>
  <si>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</si>
  <si>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</si>
  <si>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</si>
  <si>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</si>
  <si>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</si>
  <si>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</si>
  <si>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</si>
  <si>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</si>
  <si>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</si>
  <si>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</si>
  <si>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</si>
  <si>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</si>
  <si>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</si>
  <si>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</si>
  <si>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</si>
  <si>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</si>
  <si>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</si>
  <si>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</si>
  <si>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</si>
  <si>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</si>
  <si>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</si>
  <si>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</si>
  <si>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</si>
  <si>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</si>
  <si>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</si>
  <si>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</si>
  <si>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</si>
  <si>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</si>
  <si>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</si>
  <si>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</si>
  <si>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</si>
  <si>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</si>
  <si>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</si>
  <si>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</si>
  <si>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</si>
  <si>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</si>
  <si>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</si>
  <si>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</si>
  <si>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</si>
  <si>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</si>
  <si>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</si>
  <si>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</si>
  <si>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</si>
  <si>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</si>
  <si>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</si>
  <si>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</si>
  <si>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</si>
  <si>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</si>
  <si>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</si>
  <si>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</si>
  <si>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</si>
  <si>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</si>
  <si>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</si>
  <si>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</si>
  <si>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</si>
  <si>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</si>
  <si>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</si>
  <si>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</si>
  <si>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</si>
  <si>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</si>
  <si>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</si>
  <si>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</si>
  <si>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</si>
  <si>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</si>
  <si>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</si>
  <si>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</si>
  <si>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</si>
  <si>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</si>
  <si>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</si>
  <si>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</si>
  <si>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</si>
  <si>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</si>
  <si>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</si>
  <si>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</si>
  <si>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</si>
  <si>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</si>
  <si>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</si>
  <si>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</si>
  <si>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</si>
  <si>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</si>
  <si>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</si>
  <si>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</si>
  <si>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</si>
  <si>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</si>
  <si>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</si>
  <si>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</si>
  <si>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</si>
  <si>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</si>
  <si>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</si>
  <si>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</si>
  <si>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</si>
  <si>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</si>
  <si>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</si>
  <si>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</si>
  <si>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</si>
  <si>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</si>
  <si>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</si>
  <si>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</si>
  <si>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</si>
  <si>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</si>
  <si>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</si>
  <si>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</si>
  <si>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</si>
  <si>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</si>
  <si>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</si>
  <si>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</si>
  <si>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</si>
  <si>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</si>
  <si>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</si>
  <si>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</si>
  <si>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</si>
  <si>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</si>
  <si>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</si>
  <si>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</si>
  <si>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</si>
  <si>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</si>
  <si>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</si>
  <si>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</si>
  <si>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</si>
  <si>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</si>
  <si>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</si>
  <si>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</si>
  <si>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</si>
  <si>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</si>
  <si>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</si>
  <si>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</si>
  <si>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</si>
  <si>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</si>
  <si>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</si>
  <si>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</si>
  <si>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</si>
  <si>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</si>
  <si>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</si>
  <si>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</si>
  <si>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</si>
  <si>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</si>
  <si>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</si>
  <si>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</si>
  <si>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</si>
  <si>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</si>
  <si>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</si>
  <si>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</si>
  <si>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</si>
  <si>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</si>
  <si>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</si>
  <si>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</si>
  <si>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</si>
  <si>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</si>
  <si>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</si>
  <si>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</si>
  <si>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</si>
  <si>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</si>
  <si>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</si>
  <si>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</si>
  <si>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</si>
  <si>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</si>
  <si>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</si>
  <si>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</si>
  <si>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</si>
  <si>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</si>
  <si>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</si>
  <si>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</si>
  <si>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</si>
  <si>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</si>
  <si>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</si>
  <si>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</si>
  <si>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</si>
  <si>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</si>
  <si>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</si>
  <si>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</si>
  <si>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</si>
  <si>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</si>
  <si>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</si>
  <si>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</si>
  <si>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</si>
  <si>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</si>
  <si>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</si>
  <si>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</si>
  <si>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</si>
  <si>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</si>
  <si>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</si>
  <si>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</si>
  <si>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</si>
  <si>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</si>
  <si>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</si>
  <si>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</si>
  <si>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</si>
  <si>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</si>
  <si>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</si>
  <si>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</si>
  <si>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</si>
  <si>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</si>
  <si>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</si>
  <si>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</si>
  <si>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</si>
  <si>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</si>
  <si>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</si>
  <si>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</si>
  <si>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</si>
  <si>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</si>
  <si>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</si>
  <si>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</si>
  <si>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</si>
  <si>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</si>
  <si>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</si>
  <si>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</si>
  <si>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</si>
  <si>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</si>
  <si>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</si>
  <si>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</si>
  <si>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</si>
  <si>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</si>
  <si>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</si>
  <si>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</si>
  <si>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</si>
  <si>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</si>
  <si>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</si>
  <si>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</si>
  <si>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</si>
  <si>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</si>
  <si>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</si>
  <si>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</si>
  <si>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</si>
  <si>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</si>
  <si>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</si>
  <si>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</si>
  <si>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</si>
  <si>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</si>
  <si>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</si>
  <si>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</si>
  <si>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</si>
  <si>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</si>
  <si>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</si>
  <si>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</si>
  <si>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</si>
  <si>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</si>
  <si>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</si>
  <si>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</si>
  <si>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</si>
  <si>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</si>
  <si>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</si>
  <si>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</si>
  <si>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</si>
  <si>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</si>
  <si>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</si>
  <si>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</si>
  <si>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</si>
  <si>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</si>
  <si>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</si>
  <si>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</si>
  <si>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</si>
  <si>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</si>
  <si>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</si>
  <si>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</si>
  <si>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</si>
  <si>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</si>
  <si>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</si>
  <si>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</si>
  <si>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</si>
  <si>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</si>
  <si>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</si>
  <si>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</si>
  <si>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</si>
  <si>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</si>
  <si>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</si>
  <si>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</si>
  <si>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</si>
  <si>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</si>
  <si>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</si>
  <si>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</si>
  <si>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</si>
  <si>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</si>
  <si>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</si>
  <si>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</si>
  <si>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</si>
  <si>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</si>
  <si>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</si>
  <si>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</si>
  <si>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</si>
  <si>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</si>
  <si>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</si>
  <si>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</si>
  <si>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</si>
  <si>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</si>
  <si>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</si>
  <si>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</si>
  <si>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</si>
  <si>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</si>
  <si>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</si>
  <si>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</si>
  <si>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</si>
  <si>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</si>
  <si>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</si>
  <si>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</si>
  <si>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</si>
  <si>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</si>
  <si>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</si>
  <si>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</si>
  <si>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</si>
  <si>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</si>
  <si>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</si>
  <si>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</si>
  <si>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</si>
  <si>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</si>
  <si>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</si>
  <si>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</si>
  <si>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</si>
  <si>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</si>
  <si>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</si>
  <si>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</si>
  <si>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</si>
  <si>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</si>
  <si>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</si>
  <si>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</si>
  <si>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</si>
  <si>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</si>
  <si>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</si>
  <si>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</si>
  <si>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</si>
  <si>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</si>
  <si>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</si>
  <si>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</si>
  <si>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</si>
  <si>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</si>
  <si>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</si>
  <si>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</si>
  <si>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</si>
  <si>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</si>
  <si>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</si>
  <si>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</si>
  <si>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</si>
  <si>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</si>
  <si>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</si>
  <si>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</si>
  <si>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</si>
  <si>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</si>
  <si>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</si>
  <si>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</si>
  <si>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</si>
  <si>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</si>
  <si>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</si>
  <si>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</si>
  <si>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</si>
  <si>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</si>
  <si>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</si>
  <si>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</si>
  <si>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</si>
  <si>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</si>
  <si>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</si>
  <si>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</si>
  <si>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</si>
  <si>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</si>
  <si>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</si>
  <si>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</si>
  <si>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</si>
  <si>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</si>
  <si>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</si>
  <si>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</si>
  <si>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</si>
  <si>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</si>
  <si>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</si>
  <si>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</si>
  <si>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</si>
  <si>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</si>
  <si>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</si>
  <si>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</si>
  <si>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</si>
  <si>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</si>
  <si>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</si>
  <si>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</si>
  <si>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</si>
  <si>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</si>
  <si>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</si>
  <si>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</si>
  <si>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</si>
  <si>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</si>
  <si>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</si>
  <si>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</si>
  <si>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</si>
  <si>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</si>
  <si>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</si>
  <si>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</si>
  <si>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</si>
  <si>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</si>
  <si>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</si>
  <si>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</si>
  <si>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</si>
  <si>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</si>
  <si>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</si>
  <si>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</si>
  <si>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</si>
  <si>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</si>
  <si>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</si>
  <si>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</si>
  <si>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</si>
  <si>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</si>
  <si>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</si>
  <si>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</si>
  <si>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</si>
  <si>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</si>
  <si>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</si>
  <si>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</si>
  <si>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</si>
  <si>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</si>
  <si>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</si>
  <si>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</si>
  <si>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</si>
  <si>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</si>
  <si>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</si>
  <si>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</si>
  <si>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</si>
  <si>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</si>
  <si>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</si>
  <si>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</si>
  <si>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</si>
  <si>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</si>
  <si>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</si>
  <si>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</si>
  <si>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</si>
  <si>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</si>
  <si>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</si>
  <si>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</si>
  <si>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</si>
  <si>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</si>
  <si>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</si>
  <si>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</si>
  <si>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</si>
  <si>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</si>
  <si>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</si>
  <si>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</si>
  <si>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</si>
  <si>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</si>
  <si>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</si>
  <si>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</si>
  <si>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</si>
  <si>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</si>
  <si>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</si>
  <si>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</si>
  <si>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</si>
  <si>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</si>
  <si>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</si>
  <si>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</si>
  <si>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</si>
  <si>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</si>
  <si>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</si>
  <si>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</si>
  <si>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</si>
  <si>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</si>
  <si>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</si>
  <si>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</si>
  <si>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</si>
  <si>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</si>
  <si>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</si>
  <si>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</si>
  <si>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</si>
  <si>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</si>
  <si>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</si>
  <si>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</si>
  <si>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</si>
  <si>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</si>
  <si>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</si>
  <si>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</si>
  <si>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</si>
  <si>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</si>
  <si>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</si>
  <si>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</si>
  <si>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</si>
  <si>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</si>
  <si>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</si>
  <si>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</si>
  <si>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</si>
  <si>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</si>
  <si>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</si>
  <si>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</si>
  <si>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</si>
  <si>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</si>
  <si>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</si>
  <si>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</si>
  <si>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</si>
  <si>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</si>
  <si>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</si>
  <si>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</si>
  <si>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</si>
  <si>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</si>
  <si>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</si>
  <si>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</si>
  <si>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</si>
  <si>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</si>
  <si>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</si>
  <si>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</si>
  <si>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</si>
  <si>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</si>
  <si>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</si>
  <si>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</si>
  <si>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</si>
  <si>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</si>
  <si>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</si>
  <si>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</si>
  <si>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</si>
  <si>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</si>
  <si>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</si>
  <si>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</si>
  <si>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</si>
  <si>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</si>
  <si>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</si>
  <si>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</si>
  <si>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</si>
  <si>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</si>
  <si>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</si>
  <si>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</si>
  <si>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</si>
  <si>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</si>
  <si>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</si>
  <si>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</si>
  <si>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</si>
  <si>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</si>
  <si>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</si>
  <si>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</si>
  <si>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</si>
  <si>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</si>
  <si>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</si>
  <si>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</si>
  <si>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</si>
  <si>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</si>
  <si>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</si>
  <si>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</si>
  <si>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</si>
  <si>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</si>
  <si>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</si>
  <si>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</si>
  <si>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</si>
  <si>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</si>
  <si>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</si>
  <si>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</si>
  <si>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</si>
  <si>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</si>
  <si>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</si>
  <si>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</si>
  <si>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</si>
  <si>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</si>
  <si>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</si>
  <si>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</si>
  <si>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</si>
  <si>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</si>
  <si>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</si>
  <si>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</si>
  <si>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</si>
  <si>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</si>
  <si>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</si>
  <si>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</si>
  <si>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</si>
  <si>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</si>
  <si>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</si>
  <si>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</si>
  <si>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</si>
  <si>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</si>
  <si>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</si>
  <si>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</si>
  <si>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</si>
  <si>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</si>
  <si>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</si>
  <si>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</si>
  <si>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</si>
  <si>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</si>
  <si>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</si>
  <si>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</si>
  <si>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</si>
  <si>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</si>
  <si>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</si>
  <si>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</si>
  <si>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</si>
  <si>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</si>
  <si>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</si>
  <si>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</si>
  <si>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</si>
  <si>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</si>
  <si>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</si>
  <si>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</si>
  <si>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</si>
  <si>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</si>
  <si>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</si>
  <si>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</si>
  <si>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</si>
  <si>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</si>
  <si>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</si>
  <si>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</si>
  <si>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</si>
  <si>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</si>
  <si>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</si>
  <si>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</si>
  <si>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</si>
  <si>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</si>
  <si>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</si>
  <si>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</si>
  <si>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</si>
  <si>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</si>
  <si>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</si>
  <si>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</si>
  <si>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</si>
  <si>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</si>
  <si>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</si>
  <si>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</si>
  <si>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</si>
  <si>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</si>
  <si>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</si>
  <si>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</si>
  <si>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</si>
  <si>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</si>
  <si>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</si>
  <si>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</si>
  <si>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</si>
  <si>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</si>
  <si>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</si>
  <si>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</si>
  <si>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</si>
  <si>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</si>
  <si>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</si>
  <si>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</si>
  <si>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</si>
  <si>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</si>
  <si>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</si>
  <si>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</si>
  <si>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</si>
  <si>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</si>
  <si>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</si>
  <si>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</si>
  <si>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</si>
  <si>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</si>
  <si>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</si>
  <si>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</si>
  <si>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</si>
  <si>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</si>
  <si>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</si>
  <si>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</si>
  <si>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</si>
  <si>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</si>
  <si>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</si>
  <si>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</si>
  <si>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</si>
  <si>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</si>
  <si>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</si>
  <si>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</si>
  <si>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</si>
  <si>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</si>
  <si>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</si>
  <si>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</si>
  <si>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</si>
  <si>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</si>
  <si>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</si>
  <si>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</si>
  <si>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</si>
  <si>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</si>
  <si>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</si>
  <si>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</si>
  <si>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</si>
  <si>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</si>
  <si>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</si>
  <si>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</si>
  <si>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</si>
  <si>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</si>
  <si>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</si>
  <si>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</si>
  <si>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</si>
  <si>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</si>
  <si>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</si>
  <si>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</si>
  <si>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</si>
  <si>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</si>
  <si>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</si>
  <si>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</si>
  <si>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</si>
  <si>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</si>
  <si>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</si>
  <si>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</si>
  <si>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</si>
  <si>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</si>
  <si>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</si>
  <si>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</si>
  <si>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</si>
  <si>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</si>
  <si>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</si>
  <si>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</si>
  <si>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</si>
  <si>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</si>
  <si>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</si>
  <si>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</si>
  <si>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</si>
  <si>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</si>
  <si>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</si>
  <si>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</si>
  <si>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</si>
  <si>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</si>
  <si>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</si>
  <si>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</si>
  <si>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</si>
  <si>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</si>
  <si>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</si>
  <si>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</si>
  <si>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</si>
  <si>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</si>
  <si>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</si>
  <si>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</si>
  <si>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</si>
  <si>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</si>
  <si>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</si>
  <si>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</si>
  <si>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</si>
  <si>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</si>
  <si>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</si>
  <si>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</si>
  <si>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</si>
  <si>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</si>
  <si>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</si>
  <si>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</si>
  <si>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</si>
  <si>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</si>
  <si>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</si>
  <si>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</si>
  <si>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</si>
  <si>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</si>
  <si>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</si>
  <si>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</si>
  <si>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</si>
  <si>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</si>
  <si>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</si>
  <si>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</si>
  <si>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</si>
  <si>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</si>
  <si>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</si>
  <si>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</si>
  <si>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</si>
  <si>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</si>
  <si>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</si>
  <si>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</si>
  <si>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</si>
  <si>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</si>
  <si>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</si>
  <si>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</si>
  <si>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</si>
  <si>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</si>
  <si>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</si>
  <si>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</si>
  <si>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</si>
  <si>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</si>
  <si>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</si>
  <si>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</si>
  <si>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</si>
  <si>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</si>
  <si>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</si>
  <si>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</si>
  <si>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</si>
  <si>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</si>
  <si>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</si>
  <si>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</si>
  <si>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</si>
  <si>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</si>
  <si>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</si>
  <si>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</si>
  <si>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</si>
  <si>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</si>
  <si>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</si>
  <si>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</si>
  <si>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</si>
  <si>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</si>
  <si>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</si>
  <si>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</si>
  <si>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</si>
  <si>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</si>
  <si>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</si>
  <si>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</si>
  <si>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</si>
  <si>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</si>
  <si>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</si>
  <si>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</si>
  <si>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</si>
  <si>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</si>
  <si>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</si>
  <si>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</si>
  <si>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</si>
  <si>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</si>
  <si>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</si>
  <si>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</si>
  <si>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</si>
  <si>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</si>
  <si>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</si>
  <si>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</si>
  <si>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</si>
  <si>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</si>
  <si>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</si>
  <si>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</si>
  <si>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</si>
  <si>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</si>
  <si>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</si>
  <si>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</si>
  <si>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</si>
  <si>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</si>
  <si>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</si>
  <si>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</si>
  <si>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</si>
  <si>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</si>
  <si>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</si>
  <si>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</si>
  <si>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</si>
  <si>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</si>
  <si>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</si>
  <si>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</si>
  <si>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</si>
  <si>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</si>
  <si>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</si>
  <si>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</si>
  <si>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</si>
  <si>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</si>
  <si>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</si>
  <si>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</si>
  <si>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</si>
  <si>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</si>
  <si>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</si>
  <si>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</si>
  <si>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</si>
  <si>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</si>
  <si>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</si>
  <si>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</si>
  <si>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</si>
  <si>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</si>
  <si>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</si>
  <si>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</si>
  <si>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</si>
  <si>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</si>
  <si>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</si>
  <si>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</si>
  <si>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</si>
  <si>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</si>
  <si>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</si>
  <si>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</si>
  <si>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</si>
  <si>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</si>
  <si>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</si>
  <si>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</si>
  <si>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</si>
  <si>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</si>
  <si>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</si>
  <si>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</si>
  <si>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</si>
  <si>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</si>
  <si>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</si>
  <si>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</si>
  <si>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</si>
  <si>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</si>
  <si>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</si>
  <si>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</si>
  <si>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</si>
  <si>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</si>
  <si>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</si>
  <si>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</si>
  <si>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</si>
  <si>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</si>
  <si>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</si>
  <si>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</si>
  <si>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</si>
  <si>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</si>
  <si>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</si>
  <si>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</si>
  <si>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</si>
  <si>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</si>
  <si>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</si>
  <si>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</si>
  <si>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</si>
  <si>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</si>
  <si>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</si>
  <si>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</si>
  <si>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</si>
  <si>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</si>
  <si>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</si>
  <si>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</si>
  <si>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</si>
  <si>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</si>
  <si>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</si>
  <si>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</si>
  <si>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</si>
  <si>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</si>
  <si>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</si>
  <si>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</si>
  <si>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</si>
  <si>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</si>
  <si>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</si>
  <si>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</si>
  <si>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</si>
  <si>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</si>
  <si>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</si>
  <si>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</si>
  <si>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</si>
  <si>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</si>
  <si>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</si>
  <si>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</si>
  <si>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</si>
  <si>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</si>
  <si>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</si>
  <si>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</si>
  <si>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</si>
  <si>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</si>
  <si>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</si>
  <si>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</si>
  <si>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</si>
  <si>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</si>
  <si>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</si>
  <si>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</si>
  <si>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</si>
  <si>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</si>
  <si>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</si>
  <si>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</si>
  <si>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</si>
  <si>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</si>
  <si>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</si>
  <si>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</si>
  <si>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</si>
  <si>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</si>
  <si>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</si>
  <si>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</si>
  <si>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</si>
  <si>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</si>
  <si>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</si>
  <si>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</si>
  <si>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</si>
  <si>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</si>
  <si>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</si>
  <si>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</si>
  <si>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</si>
  <si>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</si>
  <si>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</si>
  <si>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</si>
  <si>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</si>
  <si>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</si>
  <si>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</si>
  <si>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</si>
  <si>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</si>
  <si>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</si>
  <si>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</si>
  <si>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</si>
  <si>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</si>
  <si>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</si>
  <si>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</si>
  <si>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</si>
  <si>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</si>
  <si>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</si>
  <si>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</si>
  <si>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</si>
  <si>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</si>
  <si>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</si>
  <si>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</si>
  <si>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</si>
  <si>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</si>
  <si>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</si>
  <si>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</si>
  <si>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</si>
  <si>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</si>
  <si>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</si>
  <si>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</si>
  <si>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</si>
  <si>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</si>
  <si>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</si>
  <si>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</si>
  <si>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</si>
  <si>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</si>
  <si>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</si>
  <si>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</si>
  <si>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</si>
  <si>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</si>
  <si>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</si>
  <si>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</si>
  <si>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</si>
  <si>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</si>
  <si>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</si>
  <si>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</si>
  <si>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</si>
  <si>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</si>
  <si>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</si>
  <si>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</si>
  <si>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</si>
  <si>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</si>
  <si>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</si>
  <si>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</si>
  <si>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</si>
  <si>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</si>
  <si>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</si>
  <si>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</si>
  <si>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</si>
  <si>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</si>
  <si>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</si>
  <si>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</si>
  <si>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</si>
  <si>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</si>
  <si>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</si>
  <si>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</si>
  <si>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</si>
  <si>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</si>
  <si>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</si>
  <si>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</si>
  <si>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</si>
  <si>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</si>
  <si>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</si>
  <si>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</si>
  <si>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</si>
  <si>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</si>
  <si>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</si>
  <si>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</si>
  <si>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</si>
  <si>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</si>
  <si>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</si>
  <si>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</si>
  <si>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</si>
  <si>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</si>
  <si>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</si>
  <si>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</si>
  <si>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</si>
  <si>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</si>
  <si>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</si>
  <si>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</si>
  <si>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</si>
  <si>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</si>
  <si>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</si>
  <si>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</si>
  <si>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</si>
  <si>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</si>
  <si>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</si>
  <si>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</si>
  <si>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</si>
  <si>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</si>
  <si>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</si>
  <si>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</si>
  <si>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</si>
  <si>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</si>
  <si>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</si>
  <si>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</si>
  <si>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</si>
  <si>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</si>
  <si>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</si>
  <si>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</si>
  <si>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</si>
  <si>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</si>
  <si>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</si>
  <si>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</si>
  <si>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</si>
  <si>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</si>
  <si>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</si>
  <si>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</si>
  <si>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</si>
  <si>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</si>
  <si>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</si>
  <si>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</si>
  <si>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</si>
  <si>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</si>
  <si>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</si>
  <si>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</si>
  <si>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</si>
  <si>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</si>
  <si>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</si>
  <si>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</si>
  <si>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</si>
  <si>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</si>
  <si>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</si>
  <si>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</si>
  <si>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</si>
  <si>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</si>
  <si>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</si>
  <si>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</si>
  <si>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</si>
  <si>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</si>
  <si>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</si>
  <si>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</si>
  <si>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</si>
  <si>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</si>
  <si>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</si>
  <si>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</si>
  <si>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</si>
  <si>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</si>
  <si>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</si>
  <si>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</si>
  <si>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</si>
  <si>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</si>
  <si>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</si>
  <si>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</si>
  <si>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</si>
  <si>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</si>
  <si>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</si>
  <si>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</si>
  <si>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</si>
  <si>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</si>
  <si>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</si>
  <si>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</si>
  <si>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</si>
  <si>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</si>
  <si>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</si>
  <si>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</si>
  <si>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</si>
  <si>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</si>
  <si>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</si>
  <si>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</si>
  <si>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</si>
  <si>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</si>
  <si>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</si>
  <si>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</si>
  <si>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</si>
  <si>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</si>
  <si>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</si>
  <si>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</si>
  <si>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</si>
  <si>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</si>
  <si>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</si>
  <si>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</si>
  <si>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</si>
  <si>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</si>
  <si>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</si>
  <si>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</si>
  <si>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</si>
  <si>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</si>
  <si>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</si>
  <si>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</si>
  <si>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</si>
  <si>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</si>
  <si>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</si>
  <si>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</si>
  <si>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</si>
  <si>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</si>
  <si>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</si>
  <si>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</si>
  <si>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</si>
  <si>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</si>
  <si>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</si>
  <si>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</si>
  <si>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</si>
  <si>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</si>
  <si>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</si>
  <si>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</si>
  <si>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</si>
  <si>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</si>
  <si>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</si>
  <si>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</si>
  <si>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</si>
  <si>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</si>
  <si>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</si>
  <si>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</si>
  <si>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</si>
  <si>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</si>
  <si>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</si>
  <si>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</si>
  <si>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</si>
  <si>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</si>
  <si>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</si>
  <si>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</si>
  <si>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</si>
  <si>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</si>
  <si>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</si>
  <si>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</si>
  <si>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</si>
  <si>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</si>
  <si>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</si>
  <si>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</si>
  <si>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</si>
  <si>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</si>
  <si>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</si>
  <si>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</si>
  <si>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</si>
  <si>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</si>
  <si>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</si>
  <si>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</si>
  <si>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</si>
  <si>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</si>
  <si>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</si>
  <si>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</si>
  <si>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</si>
  <si>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</si>
  <si>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</si>
  <si>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</si>
  <si>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</si>
  <si>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</si>
  <si>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</si>
  <si>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</si>
  <si>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</si>
  <si>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</si>
  <si>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</si>
  <si>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</si>
  <si>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</si>
  <si>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</si>
  <si>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</si>
  <si>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</si>
  <si>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</si>
  <si>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</si>
  <si>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</si>
  <si>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</si>
  <si>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</si>
  <si>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</si>
  <si>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</si>
  <si>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</si>
  <si>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</si>
  <si>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</si>
  <si>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</si>
  <si>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</si>
  <si>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</si>
  <si>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</si>
  <si>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</si>
  <si>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</si>
  <si>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</si>
  <si>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</si>
  <si>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</si>
  <si>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</si>
  <si>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</si>
  <si>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</si>
  <si>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</si>
  <si>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</si>
  <si>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</si>
  <si>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</si>
  <si>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</si>
  <si>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</si>
  <si>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</si>
  <si>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</si>
  <si>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</si>
  <si>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</si>
  <si>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</si>
  <si>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</si>
  <si>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</si>
  <si>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</si>
  <si>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</si>
  <si>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</si>
  <si>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</si>
  <si>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</si>
  <si>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</si>
  <si>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</si>
  <si>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</si>
  <si>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</si>
  <si>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</si>
  <si>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</si>
  <si>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</si>
  <si>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</si>
  <si>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</si>
  <si>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</si>
  <si>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</si>
  <si>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</si>
  <si>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</si>
  <si>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</si>
  <si>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</si>
  <si>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</si>
  <si>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</si>
  <si>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</si>
  <si>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</si>
  <si>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</si>
  <si>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</si>
  <si>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</si>
  <si>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</si>
  <si>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</si>
  <si>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</si>
  <si>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</si>
  <si>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</si>
  <si>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</si>
  <si>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</si>
  <si>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</si>
  <si>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</si>
  <si>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</si>
  <si>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</si>
  <si>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</si>
  <si>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</si>
  <si>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</si>
  <si>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</si>
  <si>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</si>
  <si>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</si>
  <si>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</si>
  <si>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</si>
  <si>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</si>
  <si>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</si>
  <si>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</si>
  <si>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</si>
  <si>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</si>
  <si>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</si>
  <si>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</si>
  <si>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</si>
  <si>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</si>
  <si>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</si>
  <si>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</si>
  <si>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</si>
  <si>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</si>
  <si>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</si>
  <si>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</si>
  <si>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</si>
  <si>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</si>
  <si>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</si>
  <si>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</si>
  <si>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</si>
  <si>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</si>
  <si>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</si>
  <si>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</si>
  <si>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</si>
  <si>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</si>
  <si>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</si>
  <si>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</si>
  <si>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</si>
  <si>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</si>
  <si>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</si>
  <si>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</si>
  <si>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</si>
  <si>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</si>
  <si>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</si>
  <si>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</si>
  <si>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</si>
  <si>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</si>
  <si>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</si>
  <si>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</si>
  <si>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</si>
  <si>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</si>
  <si>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</si>
  <si>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</si>
  <si>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</si>
  <si>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</si>
  <si>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</si>
  <si>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</si>
  <si>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</si>
  <si>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</si>
  <si>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</si>
  <si>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</si>
  <si>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</si>
  <si>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</si>
  <si>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</si>
  <si>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</si>
  <si>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</si>
  <si>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</si>
  <si>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</si>
  <si>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</si>
  <si>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</si>
  <si>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</si>
  <si>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</si>
  <si>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</si>
  <si>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</si>
  <si>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</si>
  <si>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</si>
  <si>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</si>
  <si>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</si>
  <si>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</si>
  <si>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</si>
  <si>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</si>
  <si>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</si>
  <si>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</si>
  <si>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</si>
  <si>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</si>
  <si>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</si>
  <si>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</si>
  <si>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</si>
  <si>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</si>
  <si>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</si>
  <si>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</si>
  <si>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</si>
  <si>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</si>
  <si>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</si>
  <si>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</si>
  <si>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</si>
  <si>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</si>
  <si>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</si>
  <si>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</si>
  <si>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</si>
  <si>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</si>
  <si>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</si>
  <si>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</si>
  <si>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</si>
  <si>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</si>
  <si>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</si>
  <si>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</si>
  <si>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</si>
  <si>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</si>
  <si>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</si>
  <si>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</si>
  <si>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</si>
  <si>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</si>
  <si>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</si>
  <si>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</si>
  <si>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</si>
  <si>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</si>
  <si>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</si>
  <si>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</si>
  <si>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</si>
  <si>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</si>
  <si>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</si>
  <si>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</si>
  <si>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</si>
  <si>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</si>
  <si>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</si>
  <si>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</si>
  <si>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</si>
  <si>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</si>
  <si>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</si>
  <si>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</si>
  <si>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</si>
  <si>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</si>
  <si>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</si>
  <si>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</si>
  <si>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</si>
  <si>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</si>
  <si>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</si>
  <si>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</si>
  <si>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</si>
  <si>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</si>
  <si>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</si>
  <si>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</si>
  <si>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</si>
  <si>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</si>
  <si>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</si>
  <si>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</si>
  <si>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</si>
  <si>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</si>
  <si>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</si>
  <si>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</si>
  <si>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</si>
  <si>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</si>
  <si>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</si>
  <si>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</si>
  <si>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</si>
  <si>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</si>
  <si>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</si>
  <si>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</si>
  <si>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</si>
  <si>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</si>
  <si>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</si>
  <si>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</si>
  <si>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</si>
  <si>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</si>
  <si>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</si>
  <si>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</si>
  <si>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</si>
  <si>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</si>
  <si>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</si>
  <si>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</si>
  <si>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</si>
  <si>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</si>
  <si>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</si>
  <si>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</si>
  <si>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</si>
  <si>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</si>
  <si>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</si>
  <si>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</si>
  <si>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</si>
  <si>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</si>
  <si>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</si>
  <si>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</si>
  <si>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</si>
  <si>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</si>
  <si>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</si>
  <si>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</si>
  <si>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</si>
  <si>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</si>
  <si>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</si>
  <si>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</si>
  <si>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</si>
  <si>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</si>
  <si>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</si>
  <si>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</si>
  <si>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</si>
  <si>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</si>
  <si>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</si>
  <si>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</si>
  <si>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</si>
  <si>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</si>
  <si>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</si>
  <si>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</si>
  <si>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</si>
  <si>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</si>
  <si>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</si>
  <si>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</si>
  <si>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</si>
  <si>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</si>
  <si>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</si>
  <si>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</si>
  <si>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</si>
  <si>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</si>
  <si>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</si>
  <si>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</si>
  <si>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</si>
  <si>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</si>
  <si>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</si>
  <si>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</si>
  <si>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</si>
  <si>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</si>
  <si>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</si>
  <si>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</si>
  <si>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</si>
  <si>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</si>
  <si>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</si>
  <si>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</si>
  <si>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</si>
  <si>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</si>
  <si>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</si>
  <si>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</si>
  <si>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</si>
  <si>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</si>
  <si>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</si>
  <si>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</si>
  <si>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</si>
  <si>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</si>
  <si>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</si>
  <si>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</si>
  <si>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</si>
  <si>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</si>
  <si>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</si>
  <si>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</si>
  <si>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</si>
  <si>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</si>
  <si>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</si>
  <si>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</si>
  <si>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</si>
  <si>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</si>
  <si>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</si>
  <si>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</si>
  <si>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</si>
  <si>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</si>
  <si>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</si>
  <si>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</si>
  <si>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</si>
  <si>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</si>
  <si>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</si>
  <si>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</si>
  <si>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</si>
  <si>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</si>
  <si>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</si>
  <si>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</si>
  <si>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</si>
  <si>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</si>
  <si>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</si>
  <si>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</si>
  <si>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</si>
  <si>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</si>
  <si>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</si>
  <si>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</si>
  <si>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</si>
  <si>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</si>
  <si>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</si>
  <si>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</si>
  <si>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</si>
  <si>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</si>
  <si>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</si>
  <si>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</si>
  <si>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</si>
  <si>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</si>
  <si>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</si>
  <si>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</si>
  <si>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</si>
  <si>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</si>
  <si>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</si>
  <si>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</si>
  <si>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</si>
  <si>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</si>
  <si>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</si>
  <si>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</si>
  <si>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</si>
  <si>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</si>
  <si>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</si>
  <si>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</si>
  <si>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</si>
  <si>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</si>
  <si>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</si>
  <si>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</si>
  <si>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</si>
  <si>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</si>
  <si>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</si>
  <si>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</si>
  <si>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</si>
  <si>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</si>
  <si>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</si>
  <si>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</si>
  <si>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</si>
  <si>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</si>
  <si>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</si>
  <si>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</si>
  <si>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</si>
  <si>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</si>
  <si>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</si>
  <si>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</si>
  <si>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</si>
  <si>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</si>
  <si>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</si>
  <si>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</si>
  <si>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</si>
  <si>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</si>
  <si>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</si>
  <si>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</si>
  <si>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</si>
  <si>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</si>
  <si>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</si>
  <si>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</si>
  <si>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</si>
  <si>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</si>
  <si>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</si>
  <si>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</si>
  <si>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</si>
  <si>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</si>
  <si>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</si>
  <si>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</si>
  <si>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</si>
  <si>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</si>
  <si>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</si>
  <si>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</si>
  <si>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</si>
  <si>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</si>
  <si>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</si>
  <si>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</si>
  <si>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</si>
  <si>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</si>
  <si>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</si>
  <si>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</si>
  <si>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</si>
  <si>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</si>
  <si>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</si>
  <si>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</si>
  <si>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</si>
  <si>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</si>
  <si>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</si>
  <si>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</si>
  <si>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</si>
  <si>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</si>
  <si>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</si>
  <si>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</si>
  <si>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</si>
  <si>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</si>
  <si>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</si>
  <si>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</si>
  <si>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</si>
  <si>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</si>
  <si>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</si>
  <si>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</si>
  <si>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</si>
  <si>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</si>
  <si>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</si>
  <si>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</si>
  <si>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</si>
  <si>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</si>
  <si>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</si>
  <si>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</si>
  <si>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</si>
  <si>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</si>
  <si>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</si>
  <si>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</si>
  <si>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</si>
  <si>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</si>
  <si>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</si>
  <si>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</si>
  <si>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</si>
  <si>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</si>
  <si>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</si>
  <si>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</si>
  <si>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</si>
  <si>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</si>
  <si>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</si>
  <si>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</si>
  <si>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</si>
  <si>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</si>
  <si>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</si>
  <si>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</si>
  <si>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</si>
  <si>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</si>
  <si>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</si>
  <si>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</si>
  <si>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</si>
  <si>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</si>
  <si>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</si>
  <si>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</si>
  <si>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</si>
  <si>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</si>
  <si>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</si>
  <si>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</si>
  <si>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</si>
  <si>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</si>
  <si>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</si>
  <si>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</si>
  <si>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</si>
  <si>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</si>
  <si>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</si>
  <si>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</si>
  <si>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</si>
  <si>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</si>
  <si>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</si>
  <si>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</si>
  <si>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</si>
  <si>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</si>
  <si>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</si>
  <si>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</si>
  <si>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</si>
  <si>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</si>
  <si>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</si>
  <si>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</si>
  <si>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</si>
  <si>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</si>
  <si>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</si>
  <si>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</si>
  <si>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</si>
  <si>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</si>
  <si>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</si>
  <si>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</si>
  <si>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</si>
  <si>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</si>
  <si>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</si>
  <si>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</si>
  <si>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</si>
  <si>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</si>
  <si>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</si>
  <si>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</si>
  <si>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</si>
  <si>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</si>
  <si>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</si>
  <si>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</si>
  <si>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</si>
  <si>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</si>
  <si>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</si>
  <si>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</si>
  <si>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</si>
  <si>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</si>
  <si>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</si>
  <si>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</si>
  <si>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</si>
  <si>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</si>
  <si>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</si>
  <si>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</si>
  <si>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</si>
  <si>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</si>
  <si>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</si>
  <si>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</si>
  <si>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</si>
  <si>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</si>
  <si>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</si>
  <si>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</si>
  <si>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</si>
  <si>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</si>
  <si>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</si>
  <si>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</si>
  <si>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</si>
  <si>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</si>
  <si>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</si>
  <si>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</si>
  <si>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</si>
  <si>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</si>
  <si>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</si>
  <si>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</si>
  <si>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</si>
  <si>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</si>
  <si>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</si>
  <si>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</si>
  <si>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</si>
  <si>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</si>
  <si>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</si>
  <si>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</si>
  <si>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</si>
  <si>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</si>
  <si>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</si>
  <si>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</si>
  <si>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</si>
  <si>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</si>
  <si>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</si>
  <si>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</si>
  <si>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</si>
  <si>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</si>
  <si>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</si>
  <si>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</si>
  <si>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</si>
  <si>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</si>
  <si>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</si>
  <si>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</si>
  <si>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</si>
  <si>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</si>
  <si>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</si>
  <si>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</si>
  <si>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</si>
  <si>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</si>
  <si>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</si>
  <si>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</si>
  <si>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</si>
  <si>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</si>
  <si>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</si>
  <si>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</si>
  <si>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</si>
  <si>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</si>
  <si>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</si>
  <si>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</si>
  <si>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</si>
  <si>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</si>
  <si>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</si>
  <si>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</si>
  <si>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</si>
  <si>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</si>
  <si>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</si>
  <si>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</si>
  <si>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</si>
  <si>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</si>
  <si>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</si>
  <si>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</si>
  <si>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</si>
  <si>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</si>
  <si>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</si>
  <si>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</si>
  <si>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</si>
  <si>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</si>
  <si>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</si>
  <si>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</si>
  <si>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</si>
  <si>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</si>
  <si>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</si>
  <si>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</si>
  <si>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</si>
  <si>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</si>
  <si>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</si>
  <si>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</si>
  <si>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</si>
  <si>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</si>
  <si>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</si>
  <si>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</si>
  <si>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</si>
  <si>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</si>
  <si>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</si>
  <si>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</si>
  <si>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</si>
  <si>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</si>
  <si>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</si>
  <si>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</si>
  <si>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</si>
  <si>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</si>
  <si>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</si>
  <si>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</si>
  <si>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</si>
  <si>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</si>
  <si>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</si>
  <si>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</si>
  <si>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</si>
  <si>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</si>
  <si>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</si>
  <si>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</si>
  <si>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</si>
  <si>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</si>
  <si>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</si>
  <si>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</si>
  <si>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</si>
  <si>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</si>
  <si>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</si>
  <si>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</si>
  <si>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</si>
  <si>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</si>
  <si>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</si>
  <si>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</si>
  <si>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</si>
  <si>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</si>
  <si>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</si>
  <si>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</si>
  <si>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</si>
  <si>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</si>
  <si>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</si>
  <si>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</si>
  <si>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</si>
  <si>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</si>
  <si>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</si>
  <si>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</si>
  <si>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</si>
  <si>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</si>
  <si>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</si>
  <si>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</si>
  <si>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</si>
  <si>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</si>
  <si>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</si>
  <si>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</si>
  <si>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</si>
  <si>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</si>
  <si>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</si>
  <si>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</si>
  <si>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</si>
  <si>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</si>
  <si>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</si>
  <si>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</si>
  <si>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</si>
  <si>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</si>
  <si>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</si>
  <si>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</si>
  <si>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</si>
  <si>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</si>
  <si>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</si>
  <si>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</si>
  <si>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</si>
  <si>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</si>
  <si>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</si>
  <si>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</si>
  <si>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</si>
  <si>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</si>
  <si>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</si>
  <si>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</si>
  <si>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</si>
  <si>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</si>
  <si>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</si>
  <si>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</si>
  <si>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</si>
  <si>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</si>
  <si>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</si>
  <si>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</si>
  <si>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</si>
  <si>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</si>
  <si>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</si>
  <si>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</si>
  <si>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</si>
  <si>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</si>
  <si>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</si>
  <si>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</si>
  <si>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</si>
  <si>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</si>
  <si>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</si>
  <si>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</si>
  <si>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</si>
  <si>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</si>
  <si>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</si>
  <si>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</si>
  <si>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</si>
  <si>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</si>
  <si>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</si>
  <si>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</si>
  <si>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</si>
  <si>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</si>
  <si>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</si>
  <si>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</si>
  <si>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</si>
  <si>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</si>
  <si>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</si>
  <si>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</si>
  <si>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</si>
  <si>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</si>
  <si>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</si>
  <si>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</si>
  <si>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</si>
  <si>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</si>
  <si>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</si>
  <si>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</si>
  <si>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</si>
  <si>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</si>
  <si>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</si>
  <si>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</si>
  <si>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</si>
  <si>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</si>
  <si>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</si>
  <si>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</si>
  <si>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</si>
  <si>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</si>
  <si>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</si>
  <si>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</si>
  <si>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</si>
  <si>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</si>
  <si>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</si>
  <si>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</si>
  <si>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</si>
  <si>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</si>
  <si>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</si>
  <si>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</si>
  <si>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</si>
  <si>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</si>
  <si>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</si>
  <si>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</si>
  <si>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</si>
  <si>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</si>
  <si>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</si>
  <si>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</si>
  <si>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</si>
  <si>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</si>
  <si>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</si>
  <si>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</si>
  <si>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</si>
  <si>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</si>
  <si>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</si>
  <si>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</si>
  <si>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</si>
  <si>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</si>
  <si>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</si>
  <si>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</si>
  <si>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</si>
  <si>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</si>
  <si>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</si>
  <si>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</si>
  <si>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</si>
  <si>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</si>
  <si>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</si>
  <si>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</si>
  <si>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</si>
  <si>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</si>
  <si>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</si>
  <si>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</si>
  <si>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</si>
  <si>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</si>
  <si>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</si>
  <si>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</si>
  <si>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</si>
  <si>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</si>
  <si>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</si>
  <si>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</si>
  <si>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</si>
  <si>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</si>
  <si>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</si>
  <si>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</si>
  <si>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</si>
  <si>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</si>
  <si>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</si>
  <si>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</si>
  <si>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</si>
  <si>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</si>
  <si>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</si>
  <si>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</si>
  <si>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</si>
  <si>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</si>
  <si>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</si>
  <si>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</si>
  <si>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</si>
  <si>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</si>
  <si>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</si>
  <si>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</si>
  <si>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</si>
  <si>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</si>
  <si>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</si>
  <si>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</si>
  <si>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</si>
  <si>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</si>
  <si>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</si>
  <si>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</si>
  <si>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</si>
  <si>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</si>
  <si>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</si>
  <si>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</si>
  <si>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</si>
  <si>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</si>
  <si>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</si>
  <si>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</si>
  <si>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</si>
  <si>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</si>
  <si>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</si>
  <si>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</si>
  <si>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</si>
  <si>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</si>
  <si>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</si>
  <si>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</si>
  <si>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</si>
  <si>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</si>
  <si>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</si>
  <si>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</si>
  <si>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</si>
  <si>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</si>
  <si>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</si>
  <si>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</si>
  <si>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</si>
  <si>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</si>
  <si>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</si>
  <si>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</si>
  <si>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</si>
  <si>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</si>
  <si>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</si>
  <si>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</si>
  <si>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</si>
  <si>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</si>
  <si>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</si>
  <si>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</si>
  <si>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</si>
  <si>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</si>
  <si>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</si>
  <si>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</si>
  <si>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</si>
  <si>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</si>
  <si>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</si>
  <si>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</si>
  <si>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</si>
  <si>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</si>
  <si>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</si>
  <si>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</si>
  <si>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</si>
  <si>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</si>
  <si>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</si>
  <si>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</si>
  <si>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</si>
  <si>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</si>
  <si>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</si>
  <si>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</si>
  <si>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</si>
  <si>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</si>
  <si>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</si>
  <si>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</si>
  <si>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</si>
  <si>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</si>
  <si>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</si>
  <si>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</si>
  <si>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</si>
  <si>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</si>
  <si>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</si>
  <si>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</si>
  <si>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</si>
  <si>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</si>
  <si>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</si>
  <si>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</si>
  <si>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</si>
  <si>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</si>
  <si>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</si>
  <si>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</si>
  <si>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</si>
  <si>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</si>
  <si>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</si>
  <si>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</si>
  <si>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</si>
  <si>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</si>
  <si>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</si>
  <si>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</si>
  <si>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</si>
  <si>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</si>
  <si>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</si>
  <si>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</si>
  <si>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</si>
  <si>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</si>
  <si>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</si>
  <si>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</si>
  <si>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</si>
  <si>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</si>
  <si>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</si>
  <si>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</si>
  <si>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</si>
  <si>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</si>
  <si>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</si>
  <si>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</si>
  <si>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</si>
  <si>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</si>
  <si>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</si>
  <si>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</si>
  <si>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</si>
  <si>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</si>
  <si>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</si>
  <si>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</si>
  <si>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</si>
  <si>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</si>
  <si>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</si>
  <si>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</si>
  <si>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</si>
  <si>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</si>
  <si>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</si>
  <si>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</si>
  <si>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</si>
  <si>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</si>
  <si>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</si>
  <si>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</si>
  <si>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</si>
  <si>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</si>
  <si>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</si>
  <si>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</si>
  <si>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</si>
  <si>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</si>
  <si>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</si>
  <si>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</si>
  <si>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</si>
  <si>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</si>
  <si>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</si>
  <si>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</si>
  <si>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</si>
  <si>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</si>
  <si>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</si>
  <si>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</si>
  <si>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</si>
  <si>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</si>
  <si>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</si>
  <si>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</si>
  <si>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</si>
  <si>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</si>
  <si>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</si>
  <si>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</si>
  <si>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</si>
  <si>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</si>
  <si>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</si>
  <si>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</si>
  <si>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</si>
  <si>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</si>
  <si>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</si>
  <si>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</si>
  <si>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</si>
  <si>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</si>
  <si>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</si>
  <si>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</si>
  <si>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</si>
  <si>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</si>
  <si>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</si>
  <si>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</si>
  <si>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</si>
  <si>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</si>
  <si>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</si>
  <si>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</si>
  <si>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</si>
  <si>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</si>
  <si>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</si>
  <si>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</si>
  <si>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</si>
  <si>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</si>
  <si>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</si>
  <si>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</si>
  <si>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</si>
  <si>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</si>
  <si>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</si>
  <si>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</si>
  <si>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</si>
  <si>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</si>
  <si>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</si>
  <si>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</si>
  <si>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</si>
  <si>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</si>
  <si>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</si>
  <si>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</si>
  <si>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</si>
  <si>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</si>
  <si>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</si>
  <si>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</si>
  <si>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</si>
  <si>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</si>
  <si>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</si>
  <si>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</si>
  <si>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</si>
  <si>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</si>
  <si>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</si>
  <si>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</si>
  <si>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</si>
  <si>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</si>
  <si>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</si>
  <si>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</si>
  <si>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</si>
  <si>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</si>
  <si>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</si>
  <si>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</si>
  <si>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</si>
  <si>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</si>
  <si>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</si>
  <si>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</si>
  <si>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</si>
  <si>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</si>
  <si>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</si>
  <si>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</si>
  <si>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</si>
  <si>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</si>
  <si>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</si>
  <si>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</si>
  <si>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</si>
  <si>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</si>
  <si>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</si>
  <si>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</si>
  <si>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</si>
  <si>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</si>
  <si>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</si>
  <si>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</si>
  <si>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</si>
  <si>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</si>
  <si>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</si>
  <si>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</si>
  <si>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</si>
  <si>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</si>
  <si>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</si>
  <si>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</si>
  <si>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</si>
  <si>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</si>
  <si>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</si>
  <si>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</si>
  <si>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</si>
  <si>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</si>
  <si>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</si>
  <si>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</si>
  <si>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</si>
  <si>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</si>
  <si>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</si>
  <si>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</si>
  <si>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</si>
  <si>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</si>
  <si>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</si>
  <si>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</si>
  <si>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</si>
  <si>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</si>
  <si>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</si>
  <si>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</si>
  <si>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</si>
  <si>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</si>
  <si>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</si>
  <si>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</si>
  <si>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</si>
  <si>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</si>
  <si>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</si>
  <si>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</si>
  <si>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</si>
  <si>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</si>
  <si>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</si>
  <si>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</si>
  <si>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</si>
  <si>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</si>
  <si>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</si>
  <si>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</si>
  <si>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</si>
  <si>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</si>
  <si>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</si>
  <si>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</si>
  <si>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</si>
  <si>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</si>
  <si>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</si>
  <si>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</si>
  <si>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</si>
  <si>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</si>
  <si>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</si>
  <si>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</si>
  <si>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</si>
  <si>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</si>
  <si>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</si>
  <si>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</si>
  <si>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</si>
  <si>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</si>
  <si>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</si>
  <si>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</si>
  <si>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</si>
  <si>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</si>
  <si>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</si>
  <si>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</si>
  <si>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</si>
  <si>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</si>
  <si>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</si>
  <si>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</si>
  <si>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</si>
  <si>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</si>
  <si>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</si>
  <si>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</si>
  <si>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</si>
  <si>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</si>
  <si>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</si>
  <si>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</si>
  <si>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</si>
  <si>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</si>
  <si>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</si>
  <si>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</si>
  <si>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</si>
  <si>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</si>
  <si>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</si>
  <si>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</si>
  <si>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</si>
  <si>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</si>
  <si>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</si>
  <si>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</si>
  <si>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</si>
  <si>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</si>
  <si>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</si>
  <si>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</si>
  <si>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</si>
  <si>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</si>
  <si>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</si>
  <si>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</si>
  <si>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</si>
  <si>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</si>
  <si>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</si>
  <si>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</si>
  <si>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</si>
  <si>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</si>
  <si>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</si>
  <si>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</si>
  <si>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</si>
  <si>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</si>
  <si>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</si>
  <si>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</si>
  <si>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</si>
  <si>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</si>
  <si>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</si>
  <si>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</si>
  <si>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</si>
  <si>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</si>
  <si>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</si>
  <si>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</si>
  <si>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</si>
  <si>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</si>
  <si>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</si>
  <si>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</si>
  <si>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</si>
  <si>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</si>
  <si>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</si>
  <si>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</si>
  <si>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</si>
  <si>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</si>
  <si>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</si>
  <si>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</si>
  <si>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</si>
  <si>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</si>
  <si>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</si>
  <si>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</si>
  <si>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</si>
  <si>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</si>
  <si>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</si>
  <si>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</si>
  <si>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</si>
  <si>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</si>
  <si>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</si>
  <si>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</si>
  <si>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</si>
  <si>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</si>
  <si>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</si>
  <si>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</si>
  <si>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</si>
  <si>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</si>
  <si>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</si>
  <si>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</si>
  <si>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</si>
  <si>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</si>
  <si>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</si>
  <si>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</si>
  <si>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</si>
  <si>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</si>
  <si>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</si>
  <si>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</si>
  <si>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</si>
  <si>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</si>
  <si>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</si>
  <si>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</si>
  <si>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</si>
  <si>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</si>
  <si>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</si>
  <si>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</si>
  <si>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</si>
  <si>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</si>
  <si>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</si>
  <si>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</si>
  <si>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</si>
  <si>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</si>
  <si>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</si>
  <si>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</si>
  <si>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</si>
  <si>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</si>
  <si>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</si>
  <si>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</si>
  <si>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</si>
  <si>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</si>
  <si>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</si>
  <si>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</si>
  <si>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</si>
  <si>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</si>
  <si>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</si>
  <si>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</si>
  <si>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</si>
  <si>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</si>
  <si>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</si>
  <si>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</si>
  <si>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</si>
  <si>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</si>
  <si>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</si>
  <si>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</si>
  <si>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</si>
  <si>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</si>
  <si>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</si>
  <si>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</si>
  <si>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</si>
  <si>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</si>
  <si>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</si>
  <si>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</si>
  <si>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</si>
  <si>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</si>
  <si>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</si>
  <si>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</si>
  <si>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</si>
  <si>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</si>
  <si>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</si>
  <si>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</si>
  <si>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</si>
  <si>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</si>
  <si>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</si>
  <si>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</si>
  <si>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</si>
  <si>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</si>
  <si>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</si>
  <si>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</si>
  <si>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</si>
  <si>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</si>
  <si>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</si>
  <si>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</si>
  <si>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</si>
  <si>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</si>
  <si>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</si>
  <si>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</si>
  <si>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</si>
  <si>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</si>
  <si>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</si>
  <si>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</si>
  <si>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</si>
  <si>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</si>
  <si>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</si>
  <si>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</si>
  <si>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</si>
  <si>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</si>
  <si>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</si>
  <si>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</si>
  <si>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</si>
  <si>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</si>
  <si>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</si>
  <si>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</si>
  <si>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</si>
  <si>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</si>
  <si>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</si>
  <si>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</si>
  <si>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</si>
  <si>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</si>
  <si>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</si>
  <si>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</si>
  <si>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</si>
  <si>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</si>
  <si>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</si>
  <si>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</si>
  <si>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</si>
  <si>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</si>
  <si>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</si>
  <si>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</si>
  <si>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</si>
  <si>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</si>
  <si>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</si>
  <si>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</si>
  <si>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</si>
  <si>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</si>
  <si>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</si>
  <si>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</si>
  <si>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</si>
  <si>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</si>
  <si>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</si>
  <si>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</si>
  <si>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</si>
  <si>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</si>
  <si>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</si>
  <si>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</si>
  <si>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</si>
  <si>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</si>
  <si>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</si>
  <si>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</si>
  <si>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</si>
  <si>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</si>
  <si>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</si>
  <si>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</si>
  <si>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</si>
  <si>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</si>
  <si>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</si>
  <si>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</si>
  <si>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</si>
  <si>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</si>
  <si>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</si>
  <si>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</si>
  <si>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</si>
  <si>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</si>
  <si>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</si>
  <si>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</si>
  <si>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</si>
  <si>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</si>
  <si>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</si>
  <si>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</si>
  <si>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</si>
  <si>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</si>
  <si>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</si>
  <si>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</si>
  <si>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</si>
  <si>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</si>
  <si>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</si>
  <si>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</si>
  <si>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</si>
  <si>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</si>
  <si>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</si>
  <si>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</si>
  <si>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</si>
  <si>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</si>
  <si>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</si>
  <si>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</si>
  <si>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</si>
  <si>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</si>
  <si>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</si>
  <si>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</si>
  <si>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</si>
  <si>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</si>
  <si>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</si>
  <si>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</si>
  <si>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</si>
  <si>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</si>
  <si>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</si>
  <si>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</si>
  <si>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</si>
  <si>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</si>
  <si>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</si>
  <si>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</si>
  <si>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</si>
  <si>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</si>
  <si>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</si>
  <si>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</si>
  <si>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</si>
  <si>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</si>
  <si>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</si>
  <si>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</si>
  <si>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</si>
  <si>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</si>
  <si>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</si>
  <si>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</si>
  <si>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</si>
  <si>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</si>
  <si>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</si>
  <si>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</si>
  <si>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</si>
  <si>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</si>
  <si>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</si>
  <si>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</si>
  <si>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</si>
  <si>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</si>
  <si>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</si>
  <si>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</si>
  <si>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</si>
  <si>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</si>
  <si>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</si>
  <si>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</si>
  <si>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</si>
  <si>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</si>
  <si>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</si>
  <si>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</si>
  <si>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</si>
  <si>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</si>
  <si>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</si>
  <si>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</si>
  <si>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</si>
  <si>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</si>
  <si>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</si>
  <si>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</si>
  <si>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</si>
  <si>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</si>
  <si>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</si>
  <si>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</si>
  <si>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</si>
  <si>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</si>
  <si>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</si>
  <si>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</si>
  <si>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</si>
  <si>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</si>
  <si>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</si>
  <si>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</si>
  <si>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</si>
  <si>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</si>
  <si>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</si>
  <si>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</si>
  <si>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</si>
  <si>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</si>
  <si>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</si>
  <si>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</si>
  <si>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</si>
  <si>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</si>
  <si>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</si>
  <si>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</si>
  <si>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</si>
  <si>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</si>
  <si>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</si>
  <si>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</si>
  <si>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</si>
  <si>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</si>
  <si>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</si>
  <si>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</si>
  <si>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</si>
  <si>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</si>
  <si>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</si>
  <si>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</si>
  <si>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</si>
  <si>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</si>
  <si>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</si>
  <si>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</si>
  <si>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</si>
  <si>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</si>
  <si>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</si>
  <si>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</si>
  <si>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</si>
  <si>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</si>
  <si>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</si>
  <si>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</si>
  <si>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</si>
  <si>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</si>
  <si>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</si>
  <si>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</si>
  <si>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</si>
  <si>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</si>
  <si>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</si>
  <si>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</si>
  <si>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</si>
  <si>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</si>
  <si>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</si>
  <si>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</si>
  <si>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</si>
  <si>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</si>
  <si>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</si>
  <si>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</si>
  <si>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</si>
  <si>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</si>
  <si>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</si>
  <si>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</si>
  <si>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</si>
  <si>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</si>
  <si>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</si>
  <si>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</si>
  <si>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</si>
  <si>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</si>
  <si>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</si>
  <si>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</si>
  <si>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</si>
  <si>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</si>
  <si>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</si>
  <si>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</si>
  <si>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</si>
  <si>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</si>
  <si>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</si>
  <si>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</si>
  <si>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</si>
  <si>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</si>
  <si>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</si>
  <si>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</si>
  <si>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</si>
  <si>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</si>
  <si>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</si>
  <si>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</si>
  <si>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</si>
  <si>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</si>
  <si>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</si>
  <si>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</si>
  <si>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</si>
  <si>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</si>
  <si>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</si>
  <si>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</si>
  <si>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</si>
  <si>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</si>
  <si>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</si>
  <si>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</si>
  <si>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</si>
  <si>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</si>
  <si>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</si>
  <si>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</si>
  <si>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</si>
  <si>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</si>
  <si>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</si>
  <si>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</si>
  <si>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</si>
  <si>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</si>
  <si>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</si>
  <si>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</si>
  <si>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</si>
  <si>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</si>
  <si>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</si>
  <si>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</si>
  <si>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</si>
  <si>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</si>
  <si>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</si>
  <si>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</si>
  <si>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</si>
  <si>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</si>
  <si>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</si>
  <si>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</si>
  <si>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</si>
  <si>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</si>
  <si>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</si>
  <si>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</si>
  <si>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</si>
  <si>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</si>
  <si>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</si>
  <si>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</si>
  <si>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</si>
  <si>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</si>
  <si>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</si>
  <si>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</si>
  <si>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</si>
  <si>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</si>
  <si>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</si>
  <si>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</si>
  <si>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</si>
  <si>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</si>
  <si>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</si>
  <si>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</si>
  <si>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</si>
  <si>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</si>
  <si>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</si>
  <si>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</si>
  <si>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</si>
  <si>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</si>
  <si>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</si>
  <si>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</si>
  <si>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</si>
  <si>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</si>
  <si>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</si>
  <si>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</si>
  <si>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</si>
  <si>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</si>
  <si>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</si>
  <si>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</si>
  <si>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</si>
  <si>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</si>
  <si>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</si>
  <si>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</si>
  <si>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</si>
  <si>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</si>
  <si>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</si>
  <si>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</si>
  <si>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</si>
  <si>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</si>
  <si>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</si>
  <si>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</si>
  <si>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</si>
  <si>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</si>
  <si>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</si>
  <si>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</si>
  <si>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</si>
  <si>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</si>
  <si>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</si>
  <si>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</si>
  <si>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</si>
  <si>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</si>
  <si>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</si>
  <si>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</si>
  <si>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</si>
  <si>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</si>
  <si>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</si>
  <si>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</si>
  <si>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</si>
  <si>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</si>
  <si>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</si>
  <si>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</si>
  <si>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</si>
  <si>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</si>
  <si>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</si>
  <si>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</si>
  <si>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</si>
  <si>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</si>
  <si>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</si>
  <si>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</si>
  <si>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</si>
  <si>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</si>
  <si>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</si>
  <si>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</si>
  <si>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</si>
  <si>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</si>
  <si>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</si>
  <si>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</si>
  <si>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</si>
  <si>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</si>
  <si>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</si>
  <si>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</si>
  <si>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</si>
  <si>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</si>
  <si>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</si>
  <si>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</si>
  <si>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</si>
  <si>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</si>
  <si>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</si>
  <si>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</si>
  <si>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</si>
  <si>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</si>
  <si>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</si>
  <si>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</si>
  <si>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</si>
  <si>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</si>
  <si>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</si>
  <si>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</si>
  <si>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</si>
  <si>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</si>
  <si>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</si>
  <si>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</si>
  <si>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</si>
  <si>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</si>
  <si>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</si>
  <si>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</si>
  <si>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</si>
  <si>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</si>
  <si>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</si>
  <si>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</si>
  <si>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</si>
  <si>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</si>
  <si>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</si>
  <si>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</si>
  <si>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</si>
  <si>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</si>
  <si>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</si>
  <si>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</si>
  <si>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</si>
  <si>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</si>
  <si>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</si>
  <si>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</si>
  <si>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</si>
  <si>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</si>
  <si>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</si>
  <si>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</si>
  <si>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</si>
  <si>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</si>
  <si>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</si>
  <si>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</si>
  <si>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</si>
  <si>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</si>
  <si>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</si>
  <si>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</si>
  <si>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</si>
  <si>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</si>
  <si>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</si>
  <si>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</si>
  <si>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</si>
  <si>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</si>
  <si>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</si>
  <si>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</si>
  <si>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</si>
  <si>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</si>
  <si>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</si>
  <si>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</si>
  <si>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</si>
  <si>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</si>
  <si>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</si>
  <si>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</si>
  <si>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</si>
  <si>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</si>
  <si>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</si>
  <si>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</si>
  <si>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</si>
  <si>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</si>
  <si>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</si>
  <si>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</si>
  <si>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</si>
  <si>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</si>
  <si>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</si>
  <si>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</si>
  <si>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</si>
  <si>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</si>
  <si>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</si>
  <si>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</si>
  <si>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</si>
  <si>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</si>
  <si>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</si>
  <si>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</si>
  <si>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</si>
  <si>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</si>
  <si>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</si>
  <si>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</si>
  <si>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</si>
  <si>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</si>
  <si>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</si>
  <si>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</si>
  <si>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</si>
  <si>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</si>
  <si>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</si>
  <si>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</si>
  <si>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</si>
  <si>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</si>
  <si>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</si>
  <si>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</si>
  <si>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</si>
  <si>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</si>
  <si>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</si>
  <si>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</si>
  <si>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</si>
  <si>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</si>
  <si>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</si>
  <si>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</si>
  <si>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</si>
  <si>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</si>
  <si>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</si>
  <si>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</si>
  <si>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</si>
  <si>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</si>
  <si>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</si>
  <si>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</si>
  <si>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</si>
  <si>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</si>
  <si>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</si>
  <si>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</si>
  <si>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</si>
  <si>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</si>
  <si>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</si>
  <si>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</si>
  <si>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</si>
  <si>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</si>
  <si>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</si>
  <si>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</si>
  <si>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</si>
  <si>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</si>
  <si>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</si>
  <si>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</si>
  <si>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</si>
  <si>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</si>
  <si>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</si>
  <si>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</si>
  <si>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</si>
  <si>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</si>
  <si>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</si>
  <si>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</si>
  <si>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</si>
  <si>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</si>
  <si>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</si>
  <si>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</si>
  <si>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</si>
  <si>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</si>
  <si>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</si>
  <si>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</si>
  <si>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</si>
  <si>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</si>
  <si>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</si>
  <si>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</si>
  <si>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</si>
  <si>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</si>
  <si>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</si>
  <si>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</si>
  <si>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</si>
  <si>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</si>
  <si>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</si>
  <si>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</si>
  <si>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</si>
  <si>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</si>
  <si>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</si>
  <si>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</si>
  <si>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</si>
  <si>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</si>
  <si>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</si>
  <si>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</si>
  <si>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</si>
  <si>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</si>
  <si>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</si>
  <si>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</si>
  <si>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</si>
  <si>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</si>
  <si>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</si>
  <si>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</si>
  <si>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</si>
  <si>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</si>
  <si>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</si>
  <si>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</si>
  <si>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</si>
  <si>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</si>
  <si>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</si>
  <si>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</si>
  <si>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</si>
  <si>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</si>
  <si>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</si>
  <si>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</si>
  <si>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</si>
  <si>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</si>
  <si>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</si>
  <si>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</si>
  <si>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</si>
  <si>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</si>
  <si>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</si>
  <si>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</si>
  <si>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</si>
  <si>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</si>
  <si>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</si>
  <si>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</si>
  <si>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</si>
  <si>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</si>
  <si>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</si>
  <si>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</si>
  <si>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</si>
  <si>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</si>
  <si>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</si>
  <si>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</si>
  <si>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</si>
  <si>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</si>
  <si>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</si>
  <si>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</si>
  <si>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</si>
  <si>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</si>
  <si>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</si>
  <si>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</si>
  <si>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</si>
  <si>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</si>
  <si>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</si>
  <si>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</si>
  <si>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</si>
  <si>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</si>
  <si>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</si>
  <si>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</si>
  <si>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</si>
  <si>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</si>
  <si>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</si>
  <si>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</si>
  <si>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</si>
  <si>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</si>
  <si>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</si>
  <si>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</si>
  <si>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</si>
  <si>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</si>
  <si>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</si>
  <si>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</si>
  <si>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</si>
  <si>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</si>
  <si>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</si>
  <si>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</si>
  <si>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</si>
  <si>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</si>
  <si>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</si>
  <si>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</si>
  <si>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</si>
  <si>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</si>
  <si>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</si>
  <si>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</si>
  <si>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</si>
  <si>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</si>
  <si>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</si>
  <si>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</si>
  <si>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</si>
  <si>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</si>
  <si>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</si>
  <si>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</si>
  <si>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</si>
  <si>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</si>
  <si>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</si>
  <si>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</si>
  <si>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</si>
  <si>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</si>
  <si>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</si>
  <si>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</si>
  <si>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</si>
  <si>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</si>
  <si>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</si>
  <si>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</si>
  <si>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</si>
  <si>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</si>
  <si>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</si>
  <si>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</si>
  <si>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</si>
  <si>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</si>
  <si>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</si>
  <si>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</si>
  <si>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</si>
  <si>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</si>
  <si>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</si>
  <si>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</si>
  <si>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</si>
  <si>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</si>
  <si>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</si>
  <si>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</si>
  <si>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</si>
  <si>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</si>
  <si>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</si>
  <si>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</si>
  <si>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</si>
  <si>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</si>
  <si>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</si>
  <si>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</si>
  <si>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</si>
  <si>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</si>
  <si>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</si>
  <si>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</si>
  <si>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</si>
  <si>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</si>
  <si>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</si>
  <si>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</si>
  <si>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</si>
  <si>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</si>
  <si>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</si>
  <si>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</si>
  <si>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</si>
  <si>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</si>
  <si>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</si>
  <si>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</si>
  <si>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</si>
  <si>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</si>
  <si>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</si>
  <si>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</si>
  <si>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</si>
  <si>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</si>
  <si>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</si>
  <si>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</si>
  <si>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</si>
  <si>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</si>
  <si>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</si>
  <si>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</si>
  <si>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</si>
  <si>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</si>
  <si>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</si>
  <si>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</si>
  <si>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</si>
  <si>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</si>
  <si>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</si>
  <si>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</si>
  <si>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</si>
  <si>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</si>
  <si>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</si>
  <si>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</si>
  <si>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</si>
  <si>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</si>
  <si>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</si>
  <si>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</si>
  <si>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</si>
  <si>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</si>
  <si>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</si>
  <si>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</si>
  <si>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</si>
  <si>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</si>
  <si>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</si>
  <si>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</si>
  <si>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</si>
  <si>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</si>
  <si>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</si>
  <si>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</si>
  <si>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</si>
  <si>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</si>
  <si>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</si>
  <si>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</si>
  <si>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</si>
  <si>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</si>
  <si>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</si>
  <si>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</si>
  <si>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</si>
  <si>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</si>
  <si>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</si>
  <si>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</si>
  <si>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</si>
  <si>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</si>
  <si>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</si>
  <si>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</si>
  <si>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</si>
  <si>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</si>
  <si>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</si>
  <si>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</si>
  <si>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</si>
  <si>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</si>
  <si>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</si>
  <si>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</si>
  <si>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</si>
  <si>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</si>
  <si>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</si>
  <si>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</si>
  <si>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</si>
  <si>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</si>
  <si>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</si>
  <si>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</si>
  <si>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</si>
  <si>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</si>
  <si>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</si>
  <si>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</si>
  <si>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</si>
  <si>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</si>
  <si>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</si>
  <si>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</si>
  <si>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</si>
  <si>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</si>
  <si>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</si>
  <si>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</si>
  <si>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</si>
  <si>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</si>
  <si>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</si>
  <si>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</si>
  <si>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</si>
  <si>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</si>
  <si>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</si>
  <si>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</si>
  <si>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</si>
  <si>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</si>
  <si>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</si>
  <si>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</si>
  <si>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</si>
  <si>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</si>
  <si>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</si>
  <si>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</si>
  <si>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</si>
  <si>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</si>
  <si>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</si>
  <si>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</si>
  <si>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</si>
  <si>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</si>
  <si>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</si>
  <si>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</si>
  <si>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</si>
  <si>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</si>
  <si>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</si>
  <si>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</si>
  <si>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</si>
  <si>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</si>
  <si>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</si>
  <si>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</si>
  <si>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</si>
  <si>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</si>
  <si>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</si>
  <si>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</si>
  <si>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</si>
  <si>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</si>
  <si>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</si>
  <si>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</si>
  <si>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</si>
  <si>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</si>
  <si>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</si>
  <si>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</si>
  <si>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</si>
  <si>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</si>
  <si>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</si>
  <si>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</si>
  <si>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</si>
  <si>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</si>
  <si>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</si>
  <si>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</si>
  <si>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</si>
  <si>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</si>
  <si>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</si>
  <si>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</si>
  <si>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</si>
  <si>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</si>
  <si>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</si>
  <si>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</si>
  <si>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</si>
  <si>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</si>
  <si>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</si>
  <si>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</si>
  <si>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</si>
  <si>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</si>
  <si>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</si>
  <si>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</si>
  <si>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</si>
  <si>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</si>
  <si>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</si>
  <si>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</si>
  <si>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</si>
  <si>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</si>
  <si>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</si>
  <si>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</si>
  <si>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</si>
  <si>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</si>
  <si>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</si>
  <si>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</si>
  <si>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</si>
  <si>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</si>
  <si>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</si>
  <si>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</si>
  <si>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</si>
  <si>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</si>
  <si>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</si>
  <si>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</si>
  <si>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</si>
  <si>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</si>
  <si>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</si>
  <si>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</si>
  <si>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</si>
  <si>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</si>
  <si>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</si>
  <si>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</si>
  <si>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</si>
  <si>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</si>
  <si>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</si>
  <si>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</si>
  <si>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</si>
  <si>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</si>
  <si>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</si>
  <si>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</si>
  <si>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</si>
  <si>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</si>
  <si>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</si>
  <si>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</si>
  <si>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</si>
  <si>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</si>
  <si>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</si>
  <si>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</si>
  <si>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</si>
  <si>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</si>
  <si>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</si>
  <si>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</si>
  <si>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</si>
  <si>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</si>
  <si>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</si>
  <si>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</si>
  <si>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</si>
  <si>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</si>
  <si>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</si>
  <si>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</si>
  <si>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</si>
  <si>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</si>
  <si>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</si>
  <si>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</si>
  <si>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</si>
  <si>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</si>
  <si>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</si>
  <si>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</si>
  <si>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</si>
  <si>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</si>
  <si>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</si>
  <si>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</si>
  <si>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</si>
  <si>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</si>
  <si>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</si>
  <si>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</si>
  <si>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</si>
  <si>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</si>
  <si>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</si>
  <si>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</si>
  <si>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</si>
  <si>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</si>
  <si>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</si>
  <si>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</si>
  <si>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</si>
  <si>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</si>
  <si>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</si>
  <si>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</si>
  <si>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</si>
  <si>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</si>
  <si>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</si>
  <si>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</si>
  <si>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</si>
  <si>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</si>
  <si>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</si>
  <si>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</si>
  <si>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</si>
  <si>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</si>
  <si>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</si>
  <si>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</si>
  <si>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</si>
  <si>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</si>
  <si>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</si>
  <si>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</si>
  <si>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</si>
  <si>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</si>
  <si>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</si>
  <si>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</si>
  <si>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</si>
  <si>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</si>
  <si>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</si>
  <si>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</si>
  <si>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</si>
  <si>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</si>
  <si>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</si>
  <si>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</si>
  <si>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</si>
  <si>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</si>
  <si>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</si>
  <si>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</si>
  <si>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</si>
  <si>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</si>
  <si>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</si>
  <si>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</si>
  <si>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</si>
  <si>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</si>
  <si>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</si>
  <si>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</si>
  <si>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</si>
  <si>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</si>
  <si>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</si>
  <si>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</si>
  <si>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</si>
  <si>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</si>
  <si>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</si>
  <si>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</si>
  <si>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</si>
  <si>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</si>
  <si>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</si>
  <si>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</si>
  <si>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</si>
  <si>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</si>
  <si>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</si>
  <si>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</si>
  <si>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</si>
  <si>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</si>
  <si>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</si>
  <si>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</si>
  <si>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</si>
  <si>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</si>
  <si>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</si>
  <si>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</si>
  <si>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</si>
  <si>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</si>
  <si>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</si>
  <si>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</si>
  <si>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</si>
  <si>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</si>
  <si>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</si>
  <si>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</si>
  <si>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</si>
  <si>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</si>
  <si>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</si>
  <si>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</si>
  <si>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</si>
  <si>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</si>
  <si>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</si>
  <si>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</si>
  <si>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</si>
  <si>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</si>
  <si>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</si>
  <si>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</si>
  <si>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</si>
  <si>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</si>
  <si>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</si>
  <si>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</si>
  <si>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</si>
  <si>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</si>
  <si>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</si>
  <si>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</si>
  <si>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</si>
  <si>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</si>
  <si>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</si>
  <si>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</si>
  <si>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</si>
  <si>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</si>
  <si>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</si>
  <si>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</si>
  <si>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</si>
  <si>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</si>
  <si>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</si>
  <si>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</si>
  <si>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</si>
  <si>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</si>
  <si>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</si>
  <si>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</si>
  <si>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</si>
  <si>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</si>
  <si>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</si>
  <si>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</si>
  <si>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</si>
  <si>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</si>
  <si>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</si>
  <si>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</si>
  <si>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</si>
  <si>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</si>
  <si>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</si>
  <si>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</si>
  <si>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</si>
  <si>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</si>
  <si>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</si>
  <si>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</si>
  <si>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</si>
  <si>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</si>
  <si>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</si>
  <si>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</si>
  <si>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</si>
  <si>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</si>
  <si>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</si>
  <si>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</si>
  <si>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</si>
  <si>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</si>
  <si>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</si>
  <si>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</si>
  <si>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</si>
  <si>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</si>
  <si>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</si>
  <si>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</si>
  <si>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</si>
  <si>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</si>
  <si>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</si>
  <si>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</si>
  <si>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</si>
  <si>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</si>
  <si>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</si>
  <si>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</si>
  <si>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</si>
  <si>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</si>
  <si>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</si>
  <si>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</si>
  <si>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</si>
  <si>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</si>
  <si>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</si>
  <si>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</si>
  <si>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</si>
  <si>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</si>
  <si>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</si>
  <si>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</si>
  <si>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</si>
  <si>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</si>
  <si>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</si>
  <si>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</si>
  <si>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</si>
  <si>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</si>
  <si>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</si>
  <si>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</si>
  <si>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</si>
  <si>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</si>
  <si>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</si>
  <si>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</si>
  <si>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</si>
  <si>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</si>
  <si>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</si>
  <si>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</si>
  <si>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</si>
  <si>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</si>
  <si>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</si>
  <si>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</si>
  <si>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</si>
  <si>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</si>
  <si>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</si>
  <si>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</si>
  <si>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</si>
  <si>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</si>
  <si>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</si>
  <si>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</si>
  <si>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</si>
  <si>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</si>
  <si>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</si>
  <si>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</si>
  <si>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</si>
  <si>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</si>
  <si>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</si>
  <si>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</si>
  <si>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</si>
  <si>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</si>
  <si>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</si>
  <si>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</si>
  <si>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</si>
  <si>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</si>
  <si>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</si>
  <si>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</si>
  <si>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</si>
  <si>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</si>
  <si>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</si>
  <si>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</si>
  <si>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</si>
  <si>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</si>
  <si>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</si>
  <si>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</si>
  <si>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</si>
  <si>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</si>
  <si>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</si>
  <si>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</si>
  <si>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</si>
  <si>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</si>
  <si>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</si>
  <si>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</si>
  <si>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</si>
  <si>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</si>
  <si>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</si>
  <si>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</si>
  <si>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</si>
  <si>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</si>
  <si>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</si>
  <si>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</si>
  <si>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</si>
  <si>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</si>
  <si>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</si>
  <si>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</si>
  <si>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</si>
  <si>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</si>
  <si>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</si>
  <si>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</si>
  <si>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</si>
  <si>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</si>
  <si>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</si>
  <si>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</si>
  <si>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</si>
  <si>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</si>
  <si>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</si>
  <si>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</si>
  <si>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</si>
  <si>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</si>
  <si>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</si>
  <si>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</si>
  <si>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</si>
  <si>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</si>
  <si>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</si>
  <si>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</si>
  <si>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</si>
  <si>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</si>
  <si>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</si>
  <si>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</si>
  <si>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</si>
  <si>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</si>
  <si>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</si>
  <si>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</si>
  <si>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</si>
  <si>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</si>
  <si>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</si>
  <si>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</si>
  <si>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</si>
  <si>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</si>
  <si>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</si>
  <si>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</si>
  <si>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</si>
  <si>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</si>
  <si>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</si>
  <si>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</si>
  <si>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</si>
  <si>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</si>
  <si>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</si>
  <si>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</si>
  <si>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</si>
  <si>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</si>
  <si>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</si>
  <si>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</si>
  <si>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</si>
  <si>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</si>
  <si>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</si>
  <si>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</si>
  <si>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</si>
  <si>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</si>
  <si>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</si>
  <si>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</si>
  <si>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</si>
  <si>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</si>
  <si>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</si>
  <si>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</si>
  <si>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</si>
  <si>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</si>
  <si>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</si>
  <si>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</si>
  <si>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</si>
  <si>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</si>
  <si>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</si>
  <si>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</si>
  <si>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</si>
  <si>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</si>
  <si>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</si>
  <si>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</si>
  <si>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</si>
  <si>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</si>
  <si>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</si>
  <si>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</si>
  <si>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</si>
  <si>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</si>
  <si>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</si>
  <si>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</si>
  <si>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</si>
  <si>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</si>
  <si>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</si>
  <si>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</si>
  <si>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</si>
  <si>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</si>
  <si>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</si>
  <si>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</si>
  <si>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</si>
  <si>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</si>
  <si>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</si>
  <si>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</si>
  <si>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</si>
  <si>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</si>
  <si>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</si>
  <si>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</si>
  <si>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</si>
  <si>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</si>
  <si>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</si>
  <si>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</si>
  <si>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</si>
  <si>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</si>
  <si>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</si>
  <si>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</si>
  <si>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</si>
  <si>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</si>
  <si>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</si>
  <si>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</si>
  <si>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</si>
  <si>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</si>
  <si>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</si>
  <si>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</si>
  <si>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</si>
  <si>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</si>
  <si>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</si>
  <si>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</si>
  <si>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</si>
  <si>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</si>
  <si>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</si>
  <si>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</si>
  <si>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</si>
  <si>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</si>
  <si>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</si>
  <si>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</si>
  <si>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</si>
  <si>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</si>
  <si>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</si>
  <si>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</si>
  <si>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</si>
  <si>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</si>
  <si>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</si>
  <si>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</si>
  <si>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</si>
  <si>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</si>
  <si>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</si>
  <si>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</si>
  <si>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</si>
  <si>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</si>
  <si>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</si>
  <si>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</si>
  <si>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</si>
  <si>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</si>
  <si>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</si>
  <si>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</si>
  <si>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</si>
  <si>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</si>
  <si>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</si>
  <si>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</si>
  <si>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</si>
  <si>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</si>
  <si>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</si>
  <si>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</si>
  <si>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</si>
  <si>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</si>
  <si>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</si>
  <si>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</si>
  <si>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</si>
  <si>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</si>
  <si>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</si>
  <si>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</si>
  <si>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</si>
  <si>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</si>
  <si>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</si>
  <si>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</si>
  <si>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</si>
  <si>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</si>
  <si>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</si>
  <si>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</si>
  <si>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</si>
  <si>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</si>
  <si>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</si>
  <si>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</si>
  <si>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</si>
  <si>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</si>
  <si>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</si>
  <si>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</si>
  <si>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</si>
  <si>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</si>
  <si>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</si>
  <si>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</si>
  <si>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</si>
  <si>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</si>
  <si>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</si>
  <si>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</si>
  <si>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</si>
  <si>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</si>
  <si>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</si>
  <si>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</si>
  <si>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</si>
  <si>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</si>
  <si>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</si>
  <si>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</si>
  <si>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</si>
  <si>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</si>
  <si>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</si>
  <si>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</si>
  <si>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</si>
  <si>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</si>
  <si>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</si>
  <si>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</si>
  <si>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</si>
  <si>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</si>
  <si>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</si>
  <si>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</si>
  <si>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</si>
  <si>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</si>
  <si>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</si>
  <si>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</si>
  <si>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</si>
  <si>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</si>
  <si>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</si>
  <si>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</si>
  <si>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</si>
  <si>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</si>
  <si>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</si>
  <si>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</si>
  <si>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</si>
  <si>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</si>
  <si>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</si>
  <si>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</si>
  <si>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</si>
  <si>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</si>
  <si>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</si>
  <si>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</si>
  <si>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</si>
  <si>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</si>
  <si>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</si>
  <si>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</si>
  <si>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</si>
  <si>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</si>
  <si>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</si>
  <si>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</si>
  <si>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</si>
  <si>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</si>
  <si>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</si>
  <si>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</si>
  <si>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</si>
  <si>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</si>
  <si>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</si>
  <si>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</si>
  <si>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</si>
  <si>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</si>
  <si>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</si>
  <si>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</si>
  <si>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</si>
  <si>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</si>
  <si>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</si>
  <si>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</si>
  <si>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</si>
  <si>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</si>
  <si>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</si>
  <si>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</si>
  <si>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</si>
  <si>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</si>
  <si>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</si>
  <si>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</si>
  <si>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</si>
  <si>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</si>
  <si>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</si>
  <si>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</si>
  <si>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</si>
  <si>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</si>
  <si>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</si>
  <si>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</si>
  <si>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</si>
  <si>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</si>
  <si>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</si>
  <si>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</si>
  <si>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</si>
  <si>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</si>
  <si>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</si>
  <si>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</si>
  <si>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</si>
  <si>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</si>
  <si>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</si>
  <si>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</si>
  <si>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</si>
  <si>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</si>
  <si>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</si>
  <si>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</si>
  <si>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</si>
  <si>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</si>
  <si>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</si>
  <si>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</si>
  <si>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</si>
  <si>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</si>
  <si>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</si>
  <si>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</si>
  <si>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</si>
  <si>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</si>
  <si>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</si>
  <si>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</si>
  <si>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</si>
  <si>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</si>
  <si>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</si>
  <si>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</si>
  <si>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</si>
  <si>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</si>
  <si>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</si>
  <si>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</si>
  <si>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</si>
  <si>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</si>
  <si>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</si>
  <si>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</si>
  <si>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</si>
  <si>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</si>
  <si>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</si>
  <si>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</si>
  <si>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</si>
  <si>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</si>
  <si>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</si>
  <si>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</si>
  <si>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</si>
  <si>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</si>
  <si>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</si>
  <si>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</si>
  <si>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</si>
  <si>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</si>
  <si>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</si>
  <si>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</si>
  <si>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</si>
  <si>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</si>
  <si>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</si>
  <si>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</si>
  <si>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</si>
  <si>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</si>
  <si>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</si>
  <si>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</si>
  <si>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</si>
  <si>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</si>
  <si>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</si>
  <si>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</si>
  <si>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</si>
  <si>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</si>
  <si>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</si>
  <si>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</si>
  <si>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</si>
  <si>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</si>
  <si>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</si>
  <si>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</si>
  <si>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</si>
  <si>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</si>
  <si>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</si>
  <si>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</si>
  <si>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</si>
  <si>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</si>
  <si>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</si>
  <si>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</si>
  <si>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</si>
  <si>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</si>
  <si>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</si>
  <si>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</si>
  <si>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</si>
  <si>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</si>
  <si>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</si>
  <si>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</si>
  <si>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</si>
  <si>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</si>
  <si>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</si>
  <si>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</si>
  <si>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</si>
  <si>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</si>
  <si>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</si>
  <si>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</si>
  <si>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</si>
  <si>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</si>
  <si>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</si>
  <si>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</si>
  <si>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</si>
  <si>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</si>
  <si>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</si>
  <si>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</si>
  <si>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</si>
  <si>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</si>
  <si>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</si>
  <si>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</si>
  <si>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</si>
  <si>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</si>
  <si>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</si>
  <si>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</si>
  <si>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</si>
  <si>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</si>
  <si>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</si>
  <si>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</si>
  <si>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</si>
  <si>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</si>
  <si>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</si>
  <si>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</si>
  <si>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</si>
  <si>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</si>
  <si>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</si>
  <si>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</si>
  <si>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</si>
  <si>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</si>
  <si>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</si>
  <si>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</si>
  <si>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</si>
  <si>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</si>
  <si>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</si>
  <si>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</si>
  <si>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</si>
  <si>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</si>
  <si>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</si>
  <si>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</si>
  <si>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</si>
  <si>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</si>
  <si>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</si>
  <si>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</si>
  <si>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</si>
  <si>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</si>
  <si>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</si>
  <si>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</si>
  <si>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</si>
  <si>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</si>
  <si>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</si>
  <si>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</si>
  <si>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</si>
  <si>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</si>
  <si>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</si>
  <si>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</si>
  <si>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</si>
  <si>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</si>
  <si>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</si>
  <si>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</si>
  <si>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</si>
  <si>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</si>
  <si>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</si>
  <si>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</si>
  <si>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</si>
  <si>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</si>
  <si>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</si>
  <si>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</si>
  <si>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</si>
  <si>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</si>
  <si>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</si>
  <si>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</si>
  <si>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</si>
  <si>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</si>
  <si>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</si>
  <si>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</si>
  <si>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</si>
  <si>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</si>
  <si>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</si>
  <si>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</si>
  <si>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</si>
  <si>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</si>
  <si>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</si>
  <si>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</si>
  <si>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</si>
  <si>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</si>
  <si>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</si>
  <si>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</si>
  <si>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</si>
  <si>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</si>
  <si>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</si>
  <si>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</si>
  <si>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</si>
  <si>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</si>
  <si>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</si>
  <si>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</si>
  <si>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</si>
  <si>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</si>
  <si>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</si>
  <si>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</si>
  <si>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</si>
  <si>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</si>
  <si>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</si>
  <si>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</si>
  <si>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</si>
  <si>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</si>
  <si>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</si>
  <si>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</si>
  <si>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</si>
  <si>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</si>
  <si>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</si>
  <si>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</si>
  <si>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</si>
  <si>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</si>
  <si>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</si>
  <si>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</si>
  <si>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</si>
  <si>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</si>
  <si>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</si>
  <si>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</si>
  <si>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</si>
  <si>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</si>
  <si>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</si>
  <si>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</si>
  <si>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</si>
  <si>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</si>
  <si>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</si>
  <si>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</si>
  <si>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</si>
  <si>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</si>
  <si>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</si>
  <si>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</si>
  <si>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</si>
  <si>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</si>
  <si>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</si>
  <si>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</si>
  <si>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</si>
  <si>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</si>
  <si>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</si>
  <si>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</si>
  <si>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</si>
  <si>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</si>
  <si>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</si>
  <si>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</si>
  <si>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</si>
  <si>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</si>
  <si>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</si>
  <si>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</si>
  <si>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</si>
  <si>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</si>
  <si>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</si>
  <si>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</si>
  <si>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</si>
  <si>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</si>
  <si>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</si>
  <si>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</si>
  <si>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</si>
  <si>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</si>
  <si>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</si>
  <si>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</si>
  <si>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</si>
  <si>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</si>
  <si>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</si>
  <si>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</si>
  <si>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</si>
  <si>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</si>
  <si>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</si>
  <si>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</si>
  <si>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</si>
  <si>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</si>
  <si>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</si>
  <si>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</si>
  <si>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</si>
  <si>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</si>
  <si>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</si>
  <si>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</si>
  <si>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</si>
  <si>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</si>
  <si>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</si>
  <si>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</si>
  <si>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</si>
  <si>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</si>
  <si>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</si>
  <si>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</si>
  <si>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</si>
  <si>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</si>
  <si>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</si>
  <si>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</si>
  <si>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</si>
  <si>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</si>
  <si>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</si>
  <si>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</si>
  <si>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</si>
  <si>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</si>
  <si>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</si>
  <si>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</si>
  <si>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</si>
  <si>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</si>
  <si>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</si>
  <si>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</si>
  <si>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</si>
  <si>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</si>
  <si>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</si>
  <si>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</si>
  <si>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</si>
  <si>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</si>
  <si>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</si>
  <si>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</si>
  <si>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</si>
  <si>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</si>
  <si>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</si>
  <si>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</si>
  <si>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</si>
  <si>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</si>
  <si>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</si>
  <si>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</si>
  <si>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</si>
  <si>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</si>
  <si>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</si>
  <si>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</si>
  <si>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</si>
  <si>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</si>
  <si>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</si>
  <si>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</si>
  <si>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</si>
  <si>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</si>
  <si>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</si>
  <si>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</si>
  <si>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</si>
  <si>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</si>
  <si>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</si>
  <si>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</si>
  <si>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</si>
  <si>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</si>
  <si>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</si>
  <si>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</si>
  <si>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</si>
  <si>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</si>
  <si>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</si>
  <si>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</si>
  <si>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</si>
  <si>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</si>
  <si>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</si>
  <si>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</si>
  <si>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</si>
  <si>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</si>
  <si>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</si>
  <si>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</si>
  <si>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</si>
  <si>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</si>
  <si>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</si>
  <si>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</si>
  <si>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</si>
  <si>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</si>
  <si>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</si>
  <si>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</si>
  <si>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</si>
  <si>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</si>
  <si>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</si>
  <si>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</si>
  <si>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</si>
  <si>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</si>
  <si>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</si>
  <si>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</si>
  <si>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</si>
  <si>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</si>
  <si>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</si>
  <si>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</si>
  <si>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</si>
  <si>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</si>
  <si>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</si>
  <si>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</si>
  <si>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</si>
  <si>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</si>
  <si>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</si>
  <si>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</si>
  <si>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</si>
  <si>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</si>
  <si>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</si>
  <si>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</si>
  <si>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</si>
  <si>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</si>
  <si>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</si>
  <si>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</si>
  <si>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</si>
  <si>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</si>
  <si>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</si>
  <si>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</si>
  <si>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</si>
  <si>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</si>
  <si>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</si>
  <si>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</si>
  <si>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</si>
  <si>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</si>
  <si>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</si>
  <si>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</si>
  <si>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</si>
  <si>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</si>
  <si>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</si>
  <si>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</si>
  <si>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</si>
  <si>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</si>
  <si>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</si>
  <si>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</si>
  <si>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</si>
  <si>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</si>
  <si>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</si>
  <si>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</si>
  <si>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</si>
  <si>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</si>
  <si>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</si>
  <si>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</si>
  <si>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</si>
  <si>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</si>
  <si>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</si>
  <si>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</si>
  <si>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</si>
  <si>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</si>
  <si>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</si>
  <si>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</si>
  <si>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</si>
  <si>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</si>
  <si>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</si>
  <si>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</si>
  <si>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</si>
  <si>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</si>
  <si>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</si>
  <si>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</si>
  <si>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</si>
  <si>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</si>
  <si>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</si>
  <si>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</si>
  <si>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</si>
  <si>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</si>
  <si>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</si>
  <si>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</si>
  <si>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</si>
  <si>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</si>
  <si>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</si>
  <si>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</si>
  <si>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</si>
  <si>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</si>
  <si>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</si>
  <si>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</si>
  <si>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</si>
  <si>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</si>
  <si>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</si>
  <si>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</si>
  <si>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</si>
  <si>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</si>
  <si>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</si>
  <si>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</si>
  <si>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</si>
  <si>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</si>
  <si>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</si>
  <si>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</si>
  <si>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</si>
  <si>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</si>
  <si>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</si>
  <si>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</si>
  <si>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</si>
  <si>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</si>
  <si>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</si>
  <si>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</si>
  <si>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</si>
  <si>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</si>
  <si>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</si>
  <si>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</si>
  <si>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</si>
  <si>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</si>
  <si>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</si>
  <si>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</si>
  <si>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</si>
  <si>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</si>
  <si>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</si>
  <si>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</si>
  <si>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</si>
  <si>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</si>
  <si>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</si>
  <si>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</si>
  <si>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</si>
  <si>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</si>
  <si>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</si>
  <si>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</si>
  <si>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</si>
  <si>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</si>
  <si>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</si>
  <si>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</si>
  <si>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</si>
  <si>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</si>
  <si>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</si>
  <si>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</si>
  <si>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</si>
  <si>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</si>
  <si>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</si>
  <si>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</si>
  <si>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</si>
  <si>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</si>
  <si>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</si>
  <si>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</si>
  <si>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</si>
  <si>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</si>
  <si>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</si>
  <si>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</si>
  <si>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</si>
  <si>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</si>
  <si>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</si>
  <si>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</si>
  <si>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</si>
  <si>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</si>
  <si>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</si>
  <si>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</si>
  <si>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</si>
  <si>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</si>
  <si>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</si>
  <si>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</si>
  <si>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</si>
  <si>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</si>
  <si>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</si>
  <si>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</si>
  <si>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</si>
  <si>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</si>
  <si>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</si>
  <si>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</si>
  <si>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</si>
  <si>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</si>
  <si>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</si>
  <si>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</si>
  <si>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</si>
  <si>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</si>
  <si>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</si>
  <si>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</si>
  <si>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</si>
  <si>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</si>
  <si>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</si>
  <si>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</si>
  <si>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</si>
  <si>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</si>
  <si>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</si>
  <si>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</si>
  <si>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</si>
  <si>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</si>
  <si>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</si>
  <si>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</si>
  <si>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</si>
  <si>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</si>
  <si>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</si>
  <si>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</si>
  <si>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</si>
  <si>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</si>
  <si>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</si>
  <si>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</si>
  <si>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</si>
  <si>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</si>
  <si>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</si>
  <si>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</si>
  <si>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</si>
  <si>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</si>
  <si>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</si>
  <si>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</si>
  <si>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</si>
  <si>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</si>
  <si>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</si>
  <si>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</si>
  <si>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</si>
  <si>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</si>
  <si>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</si>
  <si>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</si>
  <si>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</si>
  <si>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</si>
  <si>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</si>
  <si>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</si>
  <si>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</si>
  <si>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</si>
  <si>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</si>
  <si>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</si>
  <si>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</si>
  <si>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</si>
  <si>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</si>
  <si>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</si>
  <si>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</si>
  <si>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</si>
  <si>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</si>
  <si>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</si>
  <si>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</si>
  <si>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</si>
  <si>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</si>
  <si>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</si>
  <si>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</si>
  <si>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</si>
  <si>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</si>
  <si>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</si>
  <si>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</si>
  <si>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</si>
  <si>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</si>
  <si>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</si>
  <si>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</si>
  <si>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</si>
  <si>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</si>
  <si>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</si>
  <si>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</si>
  <si>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</si>
  <si>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</si>
  <si>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</si>
  <si>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</si>
  <si>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</si>
  <si>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</si>
  <si>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</si>
  <si>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</si>
  <si>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</si>
  <si>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</si>
  <si>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</si>
  <si>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</si>
  <si>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</si>
  <si>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</si>
  <si>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</si>
  <si>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</si>
  <si>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</si>
  <si>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</si>
  <si>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</si>
  <si>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</si>
  <si>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</si>
  <si>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</si>
  <si>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</si>
  <si>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</si>
  <si>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</si>
  <si>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</si>
  <si>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</si>
  <si>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</si>
  <si>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</si>
  <si>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</si>
  <si>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</si>
  <si>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</si>
  <si>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</si>
  <si>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</si>
  <si>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</si>
  <si>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</si>
  <si>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</si>
  <si>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</si>
  <si>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</si>
  <si>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</si>
  <si>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</si>
  <si>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</si>
  <si>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</si>
  <si>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</si>
  <si>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</si>
  <si>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</si>
  <si>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</si>
  <si>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</si>
  <si>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</si>
  <si>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</si>
  <si>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</si>
  <si>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</si>
  <si>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</si>
  <si>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</si>
  <si>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</si>
  <si>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</si>
  <si>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</si>
  <si>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</si>
  <si>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</si>
  <si>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</si>
  <si>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</si>
  <si>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</si>
  <si>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</si>
  <si>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</si>
  <si>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</si>
  <si>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</si>
  <si>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</si>
  <si>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</si>
  <si>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</si>
  <si>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</si>
  <si>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</si>
  <si>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</si>
  <si>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</si>
  <si>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</si>
  <si>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</si>
  <si>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</si>
  <si>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</si>
  <si>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</si>
  <si>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</si>
  <si>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</si>
  <si>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</si>
  <si>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</si>
  <si>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</si>
  <si>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</si>
  <si>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</si>
  <si>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</si>
  <si>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</si>
  <si>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</si>
  <si>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</si>
  <si>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</si>
  <si>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</si>
  <si>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</si>
  <si>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</si>
  <si>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</si>
  <si>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</si>
  <si>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</si>
  <si>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</si>
  <si>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</si>
  <si>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</si>
  <si>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</si>
  <si>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</si>
  <si>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</si>
  <si>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</si>
  <si>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</si>
  <si>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</si>
  <si>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</si>
  <si>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</si>
  <si>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</si>
  <si>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</si>
  <si>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</si>
  <si>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</si>
  <si>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</si>
  <si>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</si>
  <si>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</si>
  <si>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</si>
  <si>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</si>
  <si>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</si>
  <si>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</si>
  <si>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</si>
  <si>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</si>
  <si>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</si>
  <si>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</si>
  <si>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</si>
  <si>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</si>
  <si>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</si>
  <si>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</si>
  <si>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</si>
  <si>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</si>
  <si>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</si>
  <si>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</si>
  <si>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</si>
  <si>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</si>
  <si>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</si>
  <si>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</si>
  <si>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</si>
  <si>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</si>
  <si>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</si>
  <si>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</si>
  <si>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</si>
  <si>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</si>
  <si>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</si>
  <si>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</si>
  <si>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</si>
  <si>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</si>
  <si>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</si>
  <si>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</si>
  <si>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</si>
  <si>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</si>
  <si>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</si>
  <si>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</si>
  <si>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</si>
  <si>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</si>
  <si>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</si>
  <si>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</si>
  <si>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</si>
  <si>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</si>
  <si>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</si>
  <si>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</si>
  <si>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</si>
  <si>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</si>
  <si>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</si>
  <si>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</si>
  <si>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</si>
  <si>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</si>
  <si>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</si>
  <si>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</si>
  <si>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</si>
  <si>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</si>
  <si>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</si>
  <si>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</si>
  <si>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</si>
  <si>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</si>
  <si>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</si>
  <si>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</si>
  <si>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</si>
  <si>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</si>
  <si>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</si>
  <si>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</si>
  <si>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</si>
  <si>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</si>
  <si>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</si>
  <si>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</si>
  <si>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</si>
  <si>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</si>
  <si>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</si>
  <si>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</si>
  <si>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</si>
  <si>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</si>
  <si>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</si>
  <si>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</si>
  <si>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</si>
  <si>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</si>
  <si>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</si>
  <si>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</si>
  <si>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</si>
  <si>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</si>
  <si>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</si>
  <si>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</si>
  <si>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</si>
  <si>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</si>
  <si>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</si>
  <si>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</si>
  <si>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</si>
  <si>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</si>
  <si>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</si>
  <si>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</si>
  <si>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</si>
  <si>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</si>
  <si>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</si>
  <si>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</si>
  <si>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</si>
  <si>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</si>
  <si>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</si>
  <si>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</si>
  <si>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</si>
  <si>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</si>
  <si>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</si>
  <si>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</si>
  <si>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</si>
  <si>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</si>
  <si>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</si>
  <si>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</si>
  <si>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</si>
  <si>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</si>
  <si>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</si>
  <si>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</si>
  <si>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</si>
  <si>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</si>
  <si>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</si>
  <si>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</si>
  <si>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</si>
  <si>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</si>
  <si>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</si>
  <si>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</si>
  <si>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</si>
  <si>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</si>
  <si>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</si>
  <si>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</si>
  <si>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</si>
  <si>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</si>
  <si>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</si>
  <si>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</si>
  <si>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</si>
  <si>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</si>
  <si>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</si>
  <si>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</si>
  <si>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</si>
  <si>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</si>
  <si>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</si>
  <si>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</si>
  <si>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</si>
  <si>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</si>
  <si>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</si>
  <si>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</si>
  <si>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</si>
  <si>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</si>
  <si>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</si>
  <si>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</si>
  <si>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</si>
  <si>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</si>
  <si>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</si>
  <si>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</si>
  <si>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</si>
  <si>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</si>
  <si>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</si>
  <si>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</si>
  <si>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</si>
  <si>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</si>
  <si>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</si>
  <si>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</si>
  <si>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</si>
  <si>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</si>
  <si>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</si>
  <si>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</si>
  <si>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</si>
  <si>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</si>
  <si>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</si>
  <si>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</si>
  <si>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</si>
  <si>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</si>
  <si>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</si>
  <si>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</si>
  <si>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</si>
  <si>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</si>
  <si>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</si>
  <si>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</si>
  <si>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</si>
  <si>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</si>
  <si>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</si>
  <si>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</si>
  <si>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</si>
  <si>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</si>
  <si>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</si>
  <si>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</si>
  <si>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</si>
  <si>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</si>
  <si>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</si>
  <si>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</si>
  <si>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</si>
  <si>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</si>
  <si>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</si>
  <si>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</si>
  <si>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</si>
  <si>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</si>
  <si>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</si>
  <si>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</si>
  <si>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</si>
  <si>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</si>
  <si>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</si>
  <si>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</si>
  <si>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</si>
  <si>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</si>
  <si>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</si>
  <si>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</si>
  <si>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</si>
  <si>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</si>
  <si>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</si>
  <si>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</si>
  <si>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</si>
  <si>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</si>
  <si>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</si>
  <si>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</si>
  <si>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</si>
  <si>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</si>
  <si>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</si>
  <si>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</si>
  <si>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</si>
  <si>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</si>
  <si>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</si>
  <si>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</si>
  <si>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</si>
  <si>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</si>
  <si>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</si>
  <si>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</si>
  <si>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</si>
  <si>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</si>
  <si>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</si>
  <si>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</si>
  <si>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</si>
  <si>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</si>
  <si>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</si>
  <si>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</si>
  <si>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</si>
  <si>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</si>
  <si>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</si>
  <si>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</si>
  <si>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</si>
  <si>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</si>
  <si>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</si>
  <si>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</si>
  <si>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</si>
  <si>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</si>
  <si>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</si>
  <si>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</si>
  <si>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</si>
  <si>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</si>
  <si>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</si>
  <si>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</si>
  <si>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</si>
  <si>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</si>
  <si>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</si>
  <si>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</si>
  <si>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</si>
  <si>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</si>
  <si>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</si>
  <si>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</si>
  <si>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</si>
  <si>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</si>
  <si>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</si>
  <si>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</si>
  <si>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</si>
  <si>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</si>
  <si>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</si>
  <si>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</si>
  <si>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</si>
  <si>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</si>
  <si>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</si>
  <si>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</si>
  <si>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</si>
  <si>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</si>
  <si>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</si>
  <si>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</si>
  <si>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</si>
  <si>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</si>
  <si>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</si>
  <si>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</si>
  <si>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</si>
  <si>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</si>
  <si>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</si>
  <si>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</si>
  <si>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</si>
  <si>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</si>
  <si>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</si>
  <si>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</si>
  <si>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</si>
  <si>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</si>
  <si>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</si>
  <si>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</si>
  <si>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</si>
  <si>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</si>
  <si>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</si>
  <si>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</si>
  <si>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</si>
  <si>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</si>
  <si>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</si>
  <si>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</si>
  <si>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</si>
  <si>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</si>
  <si>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</si>
  <si>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</si>
  <si>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</si>
  <si>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</si>
  <si>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</si>
  <si>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</si>
  <si>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</si>
  <si>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</si>
  <si>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</si>
  <si>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</si>
  <si>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</si>
  <si>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</si>
  <si>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</si>
  <si>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</si>
  <si>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</si>
  <si>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</si>
  <si>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</si>
  <si>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</si>
  <si>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</si>
  <si>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</si>
  <si>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</si>
  <si>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</si>
  <si>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</si>
  <si>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</si>
  <si>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</si>
  <si>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</si>
  <si>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</si>
  <si>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</si>
  <si>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</si>
  <si>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</si>
  <si>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</si>
  <si>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</si>
  <si>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</si>
  <si>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</si>
  <si>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</si>
  <si>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</si>
  <si>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</si>
  <si>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</si>
  <si>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</si>
  <si>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</si>
  <si>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</si>
  <si>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</si>
  <si>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</si>
  <si>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</si>
  <si>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</si>
  <si>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</si>
  <si>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</si>
  <si>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</si>
  <si>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</si>
  <si>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</si>
  <si>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</si>
  <si>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</si>
  <si>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</si>
  <si>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</si>
  <si>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</si>
  <si>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</si>
  <si>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</si>
  <si>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</si>
  <si>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</si>
  <si>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</si>
  <si>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</si>
  <si>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</si>
  <si>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</si>
  <si>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</si>
  <si>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</si>
  <si>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</si>
  <si>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</si>
  <si>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</si>
  <si>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</si>
  <si>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</si>
  <si>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</si>
  <si>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</si>
  <si>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</si>
  <si>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</si>
  <si>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</si>
  <si>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</si>
  <si>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</si>
  <si>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</si>
  <si>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</si>
  <si>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</si>
  <si>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</si>
  <si>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</si>
  <si>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</si>
  <si>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</si>
  <si>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</si>
  <si>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</si>
  <si>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</si>
  <si>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</si>
  <si>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</si>
  <si>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</si>
  <si>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</si>
  <si>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</si>
  <si>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</si>
  <si>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</si>
  <si>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</si>
  <si>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</si>
  <si>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</si>
  <si>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</si>
  <si>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</si>
  <si>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</si>
  <si>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</si>
  <si>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</si>
  <si>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</si>
  <si>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</si>
  <si>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</si>
  <si>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</si>
  <si>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</si>
  <si>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</si>
  <si>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</si>
  <si>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</si>
  <si>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</si>
  <si>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</si>
  <si>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</si>
  <si>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</si>
  <si>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</si>
  <si>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</si>
  <si>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</si>
  <si>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</si>
  <si>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</si>
  <si>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</si>
  <si>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</si>
  <si>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</si>
  <si>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</si>
  <si>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</si>
  <si>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</si>
  <si>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</si>
  <si>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</si>
  <si>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</si>
  <si>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</si>
  <si>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</si>
  <si>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</si>
  <si>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</si>
  <si>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</si>
  <si>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</si>
  <si>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</si>
  <si>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</si>
  <si>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</si>
  <si>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</si>
  <si>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</si>
  <si>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</si>
  <si>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</si>
  <si>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</si>
  <si>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</si>
  <si>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</si>
  <si>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</si>
  <si>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</si>
  <si>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</si>
  <si>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</si>
  <si>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</si>
  <si>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</si>
  <si>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</si>
  <si>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</si>
  <si>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</si>
  <si>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</si>
  <si>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</si>
  <si>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</si>
  <si>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</si>
  <si>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</si>
  <si>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</si>
  <si>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</si>
  <si>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</si>
  <si>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</si>
  <si>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</si>
  <si>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</si>
  <si>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</si>
  <si>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</si>
  <si>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</si>
  <si>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</si>
  <si>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</si>
  <si>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</si>
  <si>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</si>
  <si>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</si>
  <si>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</si>
  <si>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</si>
  <si>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</si>
  <si>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</si>
  <si>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</si>
  <si>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</si>
  <si>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</si>
  <si>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</si>
  <si>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</si>
  <si>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</si>
  <si>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</si>
  <si>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</si>
  <si>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</si>
  <si>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</si>
  <si>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</si>
  <si>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</si>
  <si>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</si>
  <si>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</si>
  <si>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</si>
  <si>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</si>
  <si>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</si>
  <si>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</si>
  <si>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</si>
  <si>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</si>
  <si>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</si>
  <si>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</si>
  <si>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</si>
  <si>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</si>
  <si>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</si>
  <si>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</si>
  <si>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</si>
  <si>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</si>
  <si>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</si>
  <si>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</si>
  <si>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</si>
  <si>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</si>
  <si>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</si>
  <si>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</si>
  <si>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</si>
  <si>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</si>
  <si>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</si>
  <si>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</si>
  <si>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</si>
  <si>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</si>
  <si>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</si>
  <si>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</si>
  <si>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</si>
  <si>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</si>
  <si>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</si>
  <si>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</si>
  <si>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</si>
  <si>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</si>
  <si>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</si>
  <si>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</si>
  <si>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</si>
  <si>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</si>
  <si>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</si>
  <si>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</si>
  <si>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</si>
  <si>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</si>
  <si>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</si>
  <si>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</si>
  <si>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</si>
  <si>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</si>
  <si>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</si>
  <si>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</si>
  <si>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</si>
  <si>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</si>
  <si>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</si>
  <si>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</si>
  <si>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</si>
  <si>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</si>
  <si>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</si>
  <si>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</si>
  <si>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</si>
  <si>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</si>
  <si>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</si>
  <si>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</si>
  <si>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</si>
  <si>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</si>
  <si>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</si>
  <si>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</si>
  <si>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</si>
  <si>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</si>
  <si>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</si>
  <si>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</si>
  <si>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</si>
  <si>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</si>
  <si>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</si>
  <si>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</si>
  <si>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</si>
  <si>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</si>
  <si>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</si>
  <si>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</si>
  <si>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</si>
  <si>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</si>
  <si>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</si>
  <si>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</si>
  <si>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</si>
  <si>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</si>
  <si>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</si>
  <si>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</si>
  <si>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</si>
  <si>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</si>
  <si>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</si>
  <si>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</si>
  <si>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</si>
  <si>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</si>
  <si>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</si>
  <si>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</si>
  <si>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</si>
  <si>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</si>
  <si>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</si>
  <si>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</si>
  <si>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</si>
  <si>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</si>
  <si>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</si>
  <si>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</si>
  <si>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</si>
  <si>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</si>
  <si>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</si>
  <si>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</si>
  <si>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</si>
  <si>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</si>
  <si>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</si>
  <si>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</si>
  <si>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</si>
  <si>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</si>
  <si>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</si>
  <si>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</si>
  <si>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</si>
  <si>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</si>
  <si>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</si>
  <si>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</si>
  <si>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</si>
  <si>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</si>
  <si>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</si>
  <si>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</si>
  <si>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</si>
  <si>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</si>
  <si>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</si>
  <si>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</si>
  <si>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</si>
  <si>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</si>
  <si>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</si>
  <si>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</si>
  <si>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</si>
  <si>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</si>
  <si>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</si>
  <si>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</si>
  <si>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</si>
  <si>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</si>
  <si>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</si>
  <si>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</si>
  <si>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</si>
  <si>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</si>
  <si>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</si>
  <si>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</si>
  <si>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</si>
  <si>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</si>
  <si>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</si>
  <si>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</si>
  <si>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</si>
  <si>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</si>
  <si>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</si>
  <si>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</si>
  <si>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</si>
  <si>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</si>
  <si>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</si>
  <si>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</si>
  <si>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</si>
  <si>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</si>
  <si>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</si>
  <si>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</si>
  <si>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</si>
  <si>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</si>
  <si>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</si>
  <si>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</si>
  <si>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</si>
  <si>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</si>
  <si>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</si>
  <si>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</si>
  <si>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</si>
  <si>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</si>
  <si>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</si>
  <si>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</si>
  <si>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</si>
  <si>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</si>
  <si>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</si>
  <si>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</si>
  <si>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</si>
  <si>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</si>
  <si>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</si>
  <si>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</si>
  <si>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</si>
  <si>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</si>
  <si>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</si>
  <si>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</si>
  <si>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</si>
  <si>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</si>
  <si>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</si>
  <si>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</si>
  <si>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</si>
  <si>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</si>
  <si>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</si>
  <si>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</si>
  <si>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</si>
  <si>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</si>
  <si>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</si>
  <si>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</si>
  <si>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</si>
  <si>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</si>
  <si>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</si>
  <si>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</si>
  <si>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</si>
  <si>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</si>
  <si>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</si>
  <si>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</si>
  <si>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</si>
  <si>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</si>
  <si>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</si>
  <si>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</si>
  <si>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</si>
  <si>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</si>
  <si>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</si>
  <si>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</si>
  <si>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</si>
  <si>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</si>
  <si>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</si>
  <si>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</si>
  <si>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</si>
  <si>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</si>
  <si>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</si>
  <si>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</si>
  <si>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</si>
  <si>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</si>
  <si>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</si>
  <si>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</si>
  <si>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</si>
  <si>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</si>
  <si>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</si>
  <si>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</si>
  <si>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</si>
  <si>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</si>
  <si>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</si>
  <si>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</si>
  <si>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</si>
  <si>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</si>
  <si>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</si>
  <si>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</si>
  <si>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</si>
  <si>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</si>
  <si>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</si>
  <si>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</si>
  <si>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</si>
  <si>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</si>
  <si>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</si>
  <si>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</si>
  <si>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</si>
  <si>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</si>
  <si>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</si>
  <si>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</si>
  <si>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</si>
  <si>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</si>
  <si>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</si>
  <si>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</si>
  <si>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</si>
  <si>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</si>
  <si>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</si>
  <si>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</si>
  <si>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</si>
  <si>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</si>
  <si>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</si>
  <si>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</si>
  <si>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</si>
  <si>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</si>
  <si>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</si>
  <si>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</si>
  <si>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</si>
  <si>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</si>
  <si>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</si>
  <si>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</si>
  <si>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</si>
  <si>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</si>
  <si>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</si>
  <si>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</si>
  <si>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</si>
  <si>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</si>
  <si>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</si>
  <si>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</si>
  <si>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</si>
  <si>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</si>
  <si>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</si>
  <si>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</si>
  <si>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</si>
  <si>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</si>
  <si>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</si>
  <si>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</si>
  <si>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</si>
  <si>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</si>
  <si>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</si>
  <si>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</si>
  <si>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</si>
  <si>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</si>
  <si>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</si>
  <si>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</si>
  <si>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</si>
  <si>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</si>
  <si>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</si>
  <si>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</si>
  <si>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</si>
  <si>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</si>
  <si>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</si>
  <si>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</si>
  <si>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</si>
  <si>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</si>
  <si>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</si>
  <si>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</si>
  <si>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</si>
  <si>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</si>
  <si>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</si>
  <si>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</si>
  <si>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</si>
  <si>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</si>
  <si>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</si>
  <si>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</si>
  <si>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</si>
  <si>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</si>
  <si>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</si>
  <si>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</si>
  <si>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</si>
  <si>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</si>
  <si>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</si>
  <si>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</si>
  <si>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</si>
  <si>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</si>
  <si>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</si>
  <si>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</si>
  <si>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</si>
  <si>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</si>
  <si>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</si>
  <si>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</si>
  <si>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</si>
  <si>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</si>
  <si>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</si>
  <si>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</si>
  <si>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</si>
  <si>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</si>
  <si>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</si>
  <si>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</si>
  <si>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</si>
  <si>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</si>
  <si>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</si>
  <si>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</si>
  <si>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</si>
  <si>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</si>
  <si>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</si>
  <si>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</si>
  <si>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</si>
  <si>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</si>
  <si>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</si>
  <si>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</si>
  <si>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</si>
  <si>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</si>
  <si>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</si>
  <si>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</si>
  <si>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</si>
  <si>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</si>
  <si>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</si>
  <si>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</si>
  <si>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</si>
  <si>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</si>
  <si>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</si>
  <si>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</si>
  <si>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</si>
  <si>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</si>
  <si>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</si>
  <si>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</si>
  <si>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</si>
  <si>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</si>
  <si>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</si>
  <si>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</si>
  <si>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</si>
  <si>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</si>
  <si>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</si>
  <si>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</si>
  <si>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</si>
  <si>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</si>
  <si>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</si>
  <si>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</si>
  <si>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</si>
  <si>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</si>
  <si>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</si>
  <si>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</si>
  <si>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</si>
  <si>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</si>
  <si>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</si>
  <si>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</si>
  <si>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</si>
  <si>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</si>
  <si>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</si>
  <si>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</si>
  <si>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</si>
  <si>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</si>
  <si>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</si>
  <si>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</si>
  <si>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</si>
  <si>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</si>
  <si>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</si>
  <si>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</si>
  <si>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</si>
  <si>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</si>
  <si>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</si>
  <si>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</si>
  <si>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</si>
  <si>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</si>
  <si>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</si>
  <si>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</si>
  <si>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</si>
  <si>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</si>
  <si>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</si>
  <si>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</si>
  <si>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</si>
  <si>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</si>
  <si>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</si>
  <si>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</si>
  <si>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</si>
  <si>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</si>
  <si>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</si>
  <si>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</si>
  <si>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</si>
  <si>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</si>
  <si>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</si>
  <si>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</si>
  <si>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</si>
  <si>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</si>
  <si>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</si>
  <si>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</si>
  <si>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</si>
  <si>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</si>
  <si>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</si>
  <si>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</si>
  <si>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</si>
  <si>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</si>
  <si>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</si>
  <si>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</si>
  <si>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</si>
  <si>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</si>
  <si>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</si>
  <si>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</si>
  <si>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</si>
  <si>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</si>
  <si>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</si>
  <si>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</si>
  <si>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</si>
  <si>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</si>
  <si>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</si>
  <si>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</si>
  <si>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</si>
  <si>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</si>
  <si>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</si>
  <si>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</si>
  <si>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</si>
  <si>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</si>
  <si>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</si>
  <si>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</si>
  <si>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</si>
  <si>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</si>
  <si>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</si>
  <si>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</si>
  <si>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</si>
  <si>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</si>
  <si>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</si>
  <si>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</si>
  <si>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</si>
  <si>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</si>
  <si>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</si>
  <si>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</si>
  <si>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</si>
  <si>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</si>
  <si>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</si>
  <si>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</si>
  <si>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</si>
  <si>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</si>
  <si>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</si>
  <si>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</si>
  <si>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</si>
  <si>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</si>
  <si>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</si>
  <si>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</si>
  <si>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</si>
  <si>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</si>
  <si>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</si>
  <si>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</si>
  <si>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</si>
  <si>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</si>
  <si>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</si>
  <si>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</si>
  <si>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</si>
  <si>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</si>
  <si>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</si>
  <si>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</si>
  <si>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</si>
  <si>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</si>
  <si>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</si>
  <si>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</si>
  <si>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</si>
  <si>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</si>
  <si>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</si>
  <si>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</si>
  <si>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</si>
  <si>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</si>
  <si>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</si>
  <si>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</si>
  <si>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</si>
  <si>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</si>
  <si>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</si>
  <si>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</si>
  <si>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</si>
  <si>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</si>
  <si>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</si>
  <si>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</si>
  <si>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</si>
  <si>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</si>
  <si>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</si>
  <si>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</si>
  <si>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</si>
  <si>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</si>
  <si>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</si>
  <si>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</si>
  <si>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</si>
  <si>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</si>
  <si>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</si>
  <si>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</si>
  <si>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</si>
  <si>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</si>
  <si>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</si>
  <si>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</si>
  <si>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</si>
  <si>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</si>
  <si>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</si>
  <si>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</si>
  <si>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</si>
  <si>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</si>
  <si>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</si>
  <si>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</si>
  <si>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</si>
  <si>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</si>
  <si>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</si>
  <si>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</si>
  <si>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</si>
  <si>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</si>
  <si>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</si>
  <si>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</si>
  <si>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</si>
  <si>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</si>
  <si>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</si>
  <si>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</si>
  <si>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</si>
  <si>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</si>
  <si>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</si>
  <si>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</si>
  <si>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</si>
  <si>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</si>
  <si>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</si>
  <si>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</si>
  <si>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</si>
  <si>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</si>
  <si>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</si>
  <si>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</si>
  <si>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</si>
  <si>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</si>
  <si>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</si>
  <si>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</si>
  <si>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</si>
  <si>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</si>
  <si>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</si>
  <si>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</si>
  <si>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</si>
  <si>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</si>
  <si>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</si>
  <si>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</si>
  <si>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</si>
  <si>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</si>
  <si>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</si>
  <si>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</si>
  <si>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</si>
  <si>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</si>
  <si>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</si>
  <si>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</si>
  <si>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</si>
  <si>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</si>
  <si>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</si>
  <si>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</si>
  <si>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</si>
  <si>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</si>
  <si>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</si>
  <si>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</si>
  <si>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</si>
  <si>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</si>
  <si>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</si>
  <si>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</si>
  <si>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</si>
  <si>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</si>
  <si>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</si>
  <si>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</si>
  <si>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</si>
  <si>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</si>
  <si>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</si>
  <si>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</si>
  <si>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</si>
  <si>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</si>
  <si>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</si>
  <si>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</si>
  <si>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</si>
  <si>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</si>
  <si>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</si>
  <si>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</si>
  <si>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</si>
  <si>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</si>
  <si>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</si>
  <si>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</si>
  <si>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</si>
  <si>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</si>
  <si>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</si>
  <si>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</si>
  <si>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</si>
  <si>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</si>
  <si>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</si>
  <si>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</si>
  <si>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</si>
  <si>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</si>
  <si>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</si>
  <si>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</si>
  <si>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</si>
  <si>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</si>
  <si>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</si>
  <si>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</si>
  <si>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</si>
  <si>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</si>
  <si>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</si>
  <si>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</si>
  <si>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</si>
  <si>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</si>
  <si>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</si>
  <si>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</si>
  <si>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</si>
  <si>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</si>
  <si>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</si>
  <si>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</si>
  <si>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</si>
  <si>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</si>
  <si>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</si>
  <si>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</si>
  <si>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</si>
  <si>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</si>
  <si>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</si>
  <si>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</si>
  <si>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</si>
  <si>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</si>
  <si>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</si>
  <si>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</si>
  <si>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</si>
  <si>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</si>
  <si>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</si>
  <si>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</si>
  <si>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</si>
  <si>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</si>
  <si>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</si>
  <si>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</si>
  <si>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</si>
  <si>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</si>
  <si>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</si>
  <si>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</si>
  <si>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</si>
  <si>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</si>
  <si>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</si>
  <si>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</si>
  <si>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</si>
  <si>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</si>
  <si>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</si>
  <si>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</si>
  <si>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</si>
  <si>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</si>
  <si>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</si>
  <si>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</si>
  <si>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</si>
  <si>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</si>
  <si>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</si>
  <si>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</si>
  <si>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</si>
  <si>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</si>
  <si>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</si>
  <si>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</si>
  <si>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</si>
  <si>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</si>
  <si>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</si>
  <si>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</si>
  <si>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</si>
  <si>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</si>
  <si>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</si>
  <si>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</si>
  <si>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</si>
  <si>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</si>
  <si>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</si>
  <si>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</si>
  <si>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</si>
  <si>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</si>
  <si>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</si>
  <si>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</si>
  <si>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</si>
  <si>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</si>
  <si>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</si>
  <si>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</si>
  <si>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</si>
  <si>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</si>
  <si>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</si>
  <si>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</si>
  <si>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</si>
  <si>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</si>
  <si>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</si>
  <si>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</si>
  <si>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</si>
  <si>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</si>
  <si>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</si>
  <si>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</si>
  <si>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</si>
  <si>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</si>
  <si>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</si>
  <si>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</si>
  <si>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</si>
  <si>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</si>
  <si>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</si>
  <si>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</si>
  <si>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</si>
  <si>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</si>
  <si>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</si>
  <si>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</si>
  <si>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</si>
  <si>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</si>
  <si>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</si>
  <si>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</si>
  <si>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</si>
  <si>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</si>
  <si>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</si>
  <si>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</si>
  <si>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</si>
  <si>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</si>
  <si>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</si>
  <si>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</si>
  <si>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</si>
  <si>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</si>
  <si>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</si>
  <si>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</si>
  <si>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</si>
  <si>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</si>
  <si>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</si>
  <si>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</si>
  <si>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</si>
  <si>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</si>
  <si>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</si>
  <si>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</si>
  <si>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</si>
  <si>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</si>
  <si>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</si>
  <si>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</si>
  <si>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</si>
  <si>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</si>
  <si>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</si>
  <si>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</si>
  <si>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</si>
  <si>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</si>
  <si>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</si>
  <si>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</si>
  <si>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</si>
  <si>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</si>
  <si>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</si>
  <si>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</si>
  <si>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</si>
  <si>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</si>
  <si>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</si>
  <si>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</si>
  <si>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</si>
  <si>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</si>
  <si>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</si>
  <si>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</si>
  <si>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</si>
  <si>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</si>
  <si>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</si>
  <si>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</si>
  <si>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</si>
  <si>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</si>
  <si>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</si>
  <si>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</si>
  <si>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</si>
  <si>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</si>
  <si>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</si>
  <si>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</si>
  <si>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</si>
  <si>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</si>
  <si>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</si>
  <si>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</si>
  <si>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</si>
  <si>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</si>
  <si>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</si>
  <si>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</si>
  <si>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</si>
  <si>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</si>
  <si>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</si>
  <si>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</si>
  <si>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</si>
  <si>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</si>
  <si>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</si>
  <si>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</si>
  <si>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</si>
  <si>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</si>
  <si>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</si>
  <si>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</si>
  <si>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</si>
  <si>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</si>
  <si>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</si>
  <si>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</si>
  <si>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</si>
  <si>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</si>
  <si>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</si>
  <si>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</si>
  <si>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</si>
  <si>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</si>
  <si>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</si>
  <si>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</si>
  <si>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</si>
  <si>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</si>
  <si>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</si>
  <si>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</si>
  <si>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</si>
  <si>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</si>
  <si>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</si>
  <si>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</si>
  <si>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</si>
  <si>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</si>
  <si>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</si>
  <si>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</si>
  <si>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</si>
  <si>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</si>
  <si>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</si>
  <si>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</si>
  <si>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</si>
  <si>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</si>
  <si>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</si>
  <si>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</si>
  <si>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</si>
  <si>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</si>
  <si>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</si>
  <si>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</si>
  <si>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</si>
  <si>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</si>
  <si>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</si>
  <si>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</si>
  <si>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</si>
  <si>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</si>
  <si>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</si>
  <si>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</si>
  <si>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</si>
  <si>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</si>
  <si>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</si>
  <si>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</si>
  <si>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</si>
  <si>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</si>
  <si>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</si>
  <si>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</si>
  <si>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</si>
  <si>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</si>
  <si>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</si>
  <si>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</si>
  <si>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</si>
  <si>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</si>
  <si>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</si>
  <si>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</si>
  <si>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</si>
  <si>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</si>
  <si>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</si>
  <si>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</si>
  <si>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</si>
  <si>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</si>
  <si>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</si>
  <si>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</si>
  <si>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</si>
  <si>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</si>
  <si>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</si>
  <si>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</si>
  <si>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</si>
  <si>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</si>
  <si>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</si>
  <si>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</si>
  <si>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</si>
  <si>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</si>
  <si>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</si>
  <si>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</si>
  <si>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</si>
  <si>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</si>
  <si>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</si>
  <si>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</si>
  <si>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</si>
  <si>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</si>
  <si>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</si>
  <si>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</si>
  <si>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</si>
  <si>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</si>
  <si>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</si>
  <si>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</si>
  <si>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</si>
  <si>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</si>
  <si>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</si>
  <si>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</si>
  <si>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</si>
  <si>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</si>
  <si>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</si>
  <si>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</si>
  <si>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</si>
  <si>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</si>
  <si>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</si>
  <si>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</si>
  <si>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</si>
  <si>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</si>
  <si>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</si>
  <si>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</si>
  <si>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</si>
  <si>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</si>
  <si>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</si>
  <si>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</si>
  <si>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</si>
  <si>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</si>
  <si>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</si>
  <si>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</si>
  <si>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</si>
  <si>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</si>
  <si>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</si>
  <si>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</si>
  <si>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</si>
  <si>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</si>
  <si>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</si>
  <si>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</si>
  <si>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</si>
  <si>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</si>
  <si>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</si>
  <si>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</si>
  <si>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</si>
  <si>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</si>
  <si>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</si>
  <si>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</si>
  <si>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</si>
  <si>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</si>
  <si>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</si>
  <si>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</si>
  <si>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</si>
  <si>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</si>
  <si>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</si>
  <si>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</si>
  <si>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</si>
  <si>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</si>
  <si>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</si>
  <si>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</si>
  <si>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</si>
  <si>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</si>
  <si>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</si>
  <si>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</si>
  <si>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</si>
  <si>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</si>
  <si>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</si>
  <si>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</si>
  <si>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</si>
  <si>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</si>
  <si>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</si>
  <si>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</si>
  <si>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</si>
  <si>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</si>
  <si>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</si>
  <si>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</si>
  <si>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</si>
  <si>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</si>
  <si>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</si>
  <si>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</si>
  <si>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</si>
  <si>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</si>
  <si>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</si>
  <si>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</si>
  <si>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</si>
  <si>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</si>
  <si>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</si>
  <si>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</si>
  <si>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</si>
  <si>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</si>
  <si>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</si>
  <si>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</si>
  <si>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</si>
  <si>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</si>
  <si>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</si>
  <si>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</si>
  <si>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</si>
  <si>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</si>
  <si>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</si>
  <si>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</si>
  <si>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</si>
  <si>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</si>
  <si>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</si>
  <si>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</si>
  <si>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</si>
  <si>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</si>
  <si>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</si>
  <si>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</si>
  <si>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</si>
  <si>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</si>
  <si>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</si>
  <si>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</si>
  <si>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</si>
  <si>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</si>
  <si>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</si>
  <si>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</si>
  <si>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</si>
  <si>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</si>
  <si>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</si>
  <si>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</si>
  <si>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</si>
  <si>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</si>
  <si>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</si>
  <si>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</si>
  <si>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</si>
  <si>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</si>
  <si>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</si>
  <si>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</si>
  <si>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</si>
  <si>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</si>
  <si>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</si>
  <si>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</si>
  <si>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</si>
  <si>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</si>
  <si>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</si>
  <si>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</si>
  <si>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</si>
  <si>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</si>
  <si>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</si>
  <si>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</si>
  <si>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</si>
  <si>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</si>
  <si>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</si>
  <si>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</si>
  <si>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</si>
  <si>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</si>
  <si>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</si>
  <si>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</si>
  <si>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</si>
  <si>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</si>
  <si>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</si>
  <si>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</si>
  <si>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</si>
  <si>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</si>
  <si>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</si>
  <si>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</si>
  <si>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</si>
  <si>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</si>
  <si>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</si>
  <si>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</si>
  <si>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</si>
  <si>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</si>
  <si>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</si>
  <si>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</si>
  <si>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</si>
  <si>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</si>
  <si>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</si>
  <si>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</si>
  <si>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</si>
  <si>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</si>
  <si>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</si>
  <si>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</si>
  <si>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</si>
  <si>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</si>
  <si>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</si>
  <si>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</si>
  <si>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</si>
  <si>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</si>
  <si>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</si>
  <si>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</si>
  <si>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</si>
  <si>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</si>
  <si>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</si>
  <si>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</si>
  <si>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</si>
  <si>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</si>
  <si>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</si>
  <si>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</si>
  <si>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</si>
  <si>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</si>
  <si>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</si>
  <si>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</si>
  <si>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</si>
  <si>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</si>
  <si>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</si>
  <si>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</si>
  <si>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</si>
  <si>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</si>
  <si>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</si>
  <si>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</si>
  <si>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</si>
  <si>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</si>
  <si>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</si>
  <si>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</si>
  <si>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</si>
  <si>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</si>
  <si>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</si>
  <si>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</si>
  <si>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</si>
  <si>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</si>
  <si>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</si>
  <si>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</si>
  <si>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</si>
  <si>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</si>
  <si>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</si>
  <si>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</si>
  <si>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</si>
  <si>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</si>
  <si>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</si>
  <si>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</si>
  <si>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</si>
  <si>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</si>
  <si>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</si>
  <si>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</si>
  <si>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</si>
  <si>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</si>
  <si>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</si>
  <si>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</si>
  <si>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</si>
  <si>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</si>
  <si>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</si>
  <si>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</si>
  <si>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</si>
  <si>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</si>
  <si>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</si>
  <si>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</si>
  <si>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</si>
  <si>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</si>
  <si>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</si>
  <si>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</si>
  <si>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</si>
  <si>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</si>
  <si>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</si>
  <si>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</si>
  <si>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</si>
  <si>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</si>
  <si>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</si>
  <si>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</si>
  <si>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</si>
  <si>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</si>
  <si>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</si>
  <si>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</si>
  <si>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</si>
  <si>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</si>
  <si>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</si>
  <si>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</si>
  <si>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</si>
  <si>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</si>
  <si>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</si>
  <si>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</si>
  <si>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</si>
  <si>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</si>
  <si>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</si>
  <si>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</si>
  <si>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</si>
  <si>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</si>
  <si>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</si>
  <si>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</si>
  <si>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</si>
  <si>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</si>
  <si>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</si>
  <si>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</si>
  <si>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</si>
  <si>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</si>
  <si>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</si>
  <si>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</si>
  <si>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</si>
  <si>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</si>
  <si>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</si>
  <si>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</si>
  <si>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</si>
  <si>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</si>
  <si>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</si>
  <si>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</si>
  <si>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</si>
  <si>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</si>
  <si>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</si>
  <si>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</si>
  <si>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</si>
  <si>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</si>
  <si>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</si>
  <si>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</si>
  <si>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</si>
  <si>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</si>
  <si>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</si>
  <si>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</si>
  <si>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</si>
  <si>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</si>
  <si>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</si>
  <si>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</si>
  <si>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</si>
  <si>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</si>
  <si>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</si>
  <si>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</si>
  <si>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</si>
  <si>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</si>
  <si>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</si>
  <si>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</si>
  <si>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</si>
  <si>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</si>
  <si>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</si>
  <si>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</si>
  <si>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</si>
  <si>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</si>
  <si>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</si>
  <si>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</si>
  <si>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</si>
  <si>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</si>
  <si>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</si>
  <si>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</si>
  <si>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</si>
  <si>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</si>
  <si>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</si>
  <si>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</si>
  <si>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</si>
  <si>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</si>
  <si>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</si>
  <si>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</si>
  <si>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</si>
  <si>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</si>
  <si>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</si>
  <si>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</si>
  <si>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</si>
  <si>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</si>
  <si>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</si>
  <si>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</si>
  <si>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</si>
  <si>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</si>
  <si>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</si>
  <si>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</si>
  <si>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</si>
  <si>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</si>
  <si>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</si>
  <si>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</si>
  <si>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</si>
  <si>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</si>
  <si>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</si>
  <si>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</si>
  <si>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</si>
  <si>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</si>
  <si>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</si>
  <si>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</si>
  <si>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</si>
  <si>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</si>
  <si>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</si>
  <si>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</si>
  <si>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</si>
  <si>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</si>
  <si>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</si>
  <si>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</si>
  <si>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</si>
  <si>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</si>
  <si>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</si>
  <si>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</si>
  <si>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</si>
  <si>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</si>
  <si>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</si>
  <si>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</si>
  <si>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</si>
  <si>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</si>
  <si>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</si>
  <si>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</si>
  <si>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</si>
  <si>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</si>
  <si>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</si>
  <si>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</si>
  <si>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</si>
  <si>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</si>
  <si>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</si>
  <si>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</si>
  <si>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</si>
  <si>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</si>
  <si>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</si>
  <si>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</si>
  <si>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</si>
  <si>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</si>
  <si>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</si>
  <si>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</si>
  <si>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</si>
  <si>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</si>
  <si>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</si>
  <si>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</si>
  <si>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</si>
  <si>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</si>
  <si>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</si>
  <si>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</si>
  <si>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</si>
  <si>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</si>
  <si>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</si>
  <si>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</si>
  <si>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</si>
  <si>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</si>
  <si>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</si>
  <si>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</si>
  <si>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</si>
  <si>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</si>
  <si>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</si>
  <si>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</si>
  <si>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</si>
  <si>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</si>
  <si>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</si>
  <si>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</si>
  <si>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</si>
  <si>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</si>
  <si>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</si>
  <si>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</si>
  <si>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</si>
  <si>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</si>
  <si>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</si>
  <si>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</si>
  <si>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</si>
  <si>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</si>
  <si>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</si>
  <si>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</si>
  <si>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</si>
  <si>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</si>
  <si>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</si>
  <si>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</si>
  <si>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</si>
  <si>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</si>
  <si>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</si>
  <si>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</si>
  <si>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</si>
  <si>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</si>
  <si>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</si>
  <si>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</si>
  <si>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</si>
  <si>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</si>
  <si>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</si>
  <si>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</si>
  <si>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</si>
  <si>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</si>
  <si>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</si>
  <si>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</si>
  <si>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</si>
  <si>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</si>
  <si>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</si>
  <si>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</si>
  <si>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</si>
  <si>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</si>
  <si>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</si>
  <si>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</si>
  <si>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</si>
  <si>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</si>
  <si>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</si>
  <si>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</si>
  <si>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</si>
  <si>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</si>
  <si>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</si>
  <si>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</si>
  <si>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</si>
  <si>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</si>
  <si>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</si>
  <si>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</si>
  <si>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</si>
  <si>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</si>
  <si>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</si>
  <si>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</si>
  <si>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</si>
  <si>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</si>
  <si>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</si>
  <si>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</si>
  <si>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</si>
  <si>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</si>
  <si>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</si>
  <si>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</si>
  <si>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</si>
  <si>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</si>
  <si>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</si>
  <si>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</si>
  <si>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</si>
  <si>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</si>
  <si>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</si>
  <si>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</si>
  <si>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</si>
  <si>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</si>
  <si>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</si>
  <si>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</si>
  <si>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</si>
  <si>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</si>
  <si>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</si>
  <si>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</si>
  <si>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</si>
  <si>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</si>
  <si>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</si>
  <si>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</si>
  <si>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</si>
  <si>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</si>
  <si>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</si>
  <si>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</si>
  <si>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</si>
  <si>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</si>
  <si>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</si>
  <si>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</si>
  <si>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</si>
  <si>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</si>
  <si>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</si>
  <si>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</si>
  <si>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</si>
  <si>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</si>
  <si>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</si>
  <si>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</si>
  <si>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</si>
  <si>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</si>
  <si>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</si>
  <si>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</si>
  <si>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</si>
  <si>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</si>
  <si>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</si>
  <si>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</si>
  <si>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</si>
  <si>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</si>
  <si>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</si>
  <si>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</si>
  <si>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</si>
  <si>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</si>
  <si>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</si>
  <si>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</si>
  <si>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</si>
  <si>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</si>
  <si>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</si>
  <si>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</si>
  <si>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</si>
  <si>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</si>
  <si>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</si>
  <si>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</si>
  <si>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</si>
  <si>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</si>
  <si>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</si>
  <si>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</si>
  <si>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</si>
  <si>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</si>
  <si>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</si>
  <si>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</si>
  <si>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</si>
  <si>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</si>
  <si>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</si>
  <si>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</si>
  <si>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</si>
  <si>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</si>
  <si>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</si>
  <si>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</si>
  <si>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</si>
  <si>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</si>
  <si>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</si>
  <si>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</si>
  <si>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</si>
  <si>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</si>
  <si>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</si>
  <si>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</si>
  <si>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</si>
  <si>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</si>
  <si>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</si>
  <si>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</si>
  <si>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</si>
  <si>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</si>
  <si>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</si>
  <si>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</si>
  <si>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</si>
  <si>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</si>
  <si>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</si>
  <si>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</si>
  <si>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</si>
  <si>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</si>
  <si>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</si>
  <si>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</si>
  <si>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</si>
  <si>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</si>
  <si>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</si>
  <si>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</si>
  <si>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</si>
  <si>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</si>
  <si>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</si>
  <si>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</si>
  <si>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</si>
  <si>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</si>
  <si>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</si>
  <si>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</si>
  <si>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</si>
  <si>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</si>
  <si>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</si>
  <si>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</si>
  <si>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</si>
  <si>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</si>
  <si>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</si>
  <si>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</si>
  <si>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</si>
  <si>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</si>
  <si>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</si>
  <si>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</si>
  <si>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</si>
  <si>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</si>
  <si>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</si>
  <si>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</si>
  <si>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</si>
  <si>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</si>
  <si>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</si>
  <si>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</si>
  <si>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</si>
  <si>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</si>
  <si>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</si>
  <si>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</si>
  <si>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</si>
  <si>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</si>
  <si>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</si>
  <si>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</si>
  <si>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</si>
  <si>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</si>
  <si>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</si>
  <si>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</si>
  <si>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</si>
  <si>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</si>
  <si>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</si>
  <si>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</si>
  <si>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</si>
  <si>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</si>
  <si>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</si>
  <si>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</si>
  <si>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</si>
  <si>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</si>
  <si>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</si>
  <si>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</si>
  <si>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</si>
  <si>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</si>
  <si>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</si>
  <si>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</si>
  <si>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</si>
  <si>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</si>
  <si>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</si>
  <si>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</si>
  <si>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</si>
  <si>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</si>
  <si>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</si>
  <si>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</si>
  <si>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</si>
  <si>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</si>
  <si>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</si>
  <si>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</si>
  <si>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</si>
  <si>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</si>
  <si>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</si>
  <si>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</si>
  <si>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</si>
  <si>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</si>
  <si>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</si>
  <si>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</si>
  <si>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</si>
  <si>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</si>
  <si>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</si>
  <si>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</si>
  <si>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</si>
  <si>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</si>
  <si>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</si>
  <si>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</si>
  <si>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</si>
  <si>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</si>
  <si>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</si>
  <si>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</si>
  <si>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</si>
  <si>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</si>
  <si>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</si>
  <si>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</si>
  <si>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</si>
  <si>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</si>
  <si>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</si>
  <si>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</si>
  <si>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</si>
  <si>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</si>
  <si>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</si>
  <si>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</si>
  <si>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</si>
  <si>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</si>
  <si>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</si>
  <si>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</si>
  <si>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</si>
  <si>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</si>
  <si>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</si>
  <si>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</si>
  <si>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</si>
  <si>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</si>
  <si>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</si>
  <si>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</si>
  <si>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</si>
  <si>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</si>
  <si>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</si>
  <si>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</si>
  <si>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</si>
  <si>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</si>
  <si>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</si>
  <si>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</si>
  <si>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</si>
  <si>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</si>
  <si>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</si>
  <si>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</si>
  <si>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</si>
  <si>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</si>
  <si>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</si>
  <si>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</si>
  <si>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</si>
  <si>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</si>
  <si>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</si>
  <si>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</si>
  <si>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</si>
  <si>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</si>
  <si>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</si>
  <si>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</si>
  <si>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</si>
  <si>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</si>
  <si>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</si>
  <si>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</si>
  <si>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</si>
  <si>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</si>
  <si>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</si>
  <si>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</si>
  <si>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</si>
  <si>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</si>
  <si>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</si>
  <si>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</si>
  <si>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</si>
  <si>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</si>
  <si>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</si>
  <si>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</si>
  <si>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</si>
  <si>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</si>
  <si>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</si>
  <si>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</si>
  <si>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</si>
  <si>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</si>
  <si>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</si>
  <si>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</si>
  <si>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</si>
  <si>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</si>
  <si>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</si>
  <si>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</si>
  <si>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</si>
  <si>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</si>
  <si>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</si>
  <si>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</si>
  <si>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</si>
  <si>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</si>
  <si>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</si>
  <si>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</si>
  <si>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</si>
  <si>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</si>
  <si>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</si>
  <si>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</si>
  <si>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</si>
  <si>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</si>
  <si>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</si>
  <si>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</si>
  <si>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</si>
  <si>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</si>
  <si>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</si>
  <si>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</si>
  <si>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</si>
  <si>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</si>
  <si>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</si>
  <si>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</si>
  <si>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</si>
  <si>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</si>
  <si>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</si>
  <si>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</si>
  <si>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</si>
  <si>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</si>
  <si>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</si>
  <si>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</si>
  <si>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</si>
  <si>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</si>
  <si>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</si>
  <si>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</si>
  <si>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</si>
  <si>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</si>
  <si>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</si>
  <si>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</si>
  <si>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</si>
  <si>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</si>
  <si>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</si>
  <si>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</si>
  <si>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</si>
  <si>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</si>
  <si>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</si>
  <si>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</si>
  <si>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</si>
  <si>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</si>
  <si>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</si>
  <si>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</si>
  <si>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</si>
  <si>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</si>
  <si>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</si>
  <si>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</si>
  <si>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</si>
  <si>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</si>
  <si>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</si>
  <si>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</si>
  <si>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</si>
  <si>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</si>
  <si>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</si>
  <si>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</si>
  <si>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</si>
  <si>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</si>
  <si>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</si>
  <si>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</si>
  <si>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</si>
  <si>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</si>
  <si>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</si>
  <si>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</si>
  <si>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</si>
  <si>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</si>
  <si>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</si>
  <si>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</si>
  <si>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</si>
  <si>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</si>
  <si>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</si>
  <si>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</si>
  <si>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</si>
  <si>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</si>
  <si>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</si>
  <si>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</si>
  <si>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</si>
  <si>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</si>
  <si>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</si>
  <si>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</si>
  <si>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</si>
  <si>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</si>
  <si>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</si>
  <si>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</si>
  <si>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</si>
  <si>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</si>
  <si>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</si>
  <si>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</si>
  <si>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</si>
  <si>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</si>
  <si>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</si>
  <si>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</si>
  <si>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</si>
  <si>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</si>
  <si>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</si>
  <si>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</si>
  <si>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</si>
  <si>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</si>
  <si>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</si>
  <si>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</si>
  <si>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</si>
  <si>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</si>
  <si>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</si>
  <si>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</si>
  <si>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</si>
  <si>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</si>
  <si>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</si>
  <si>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</si>
  <si>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</si>
  <si>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</si>
  <si>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</si>
  <si>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</si>
  <si>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</si>
  <si>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</si>
  <si>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</si>
  <si>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</si>
  <si>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</si>
  <si>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</si>
  <si>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</si>
  <si>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</si>
  <si>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</si>
  <si>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</si>
  <si>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</si>
  <si>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</si>
  <si>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</si>
  <si>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</si>
  <si>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</si>
  <si>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</si>
  <si>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</si>
  <si>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</si>
  <si>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</si>
  <si>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</si>
  <si>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</si>
  <si>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</si>
  <si>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</si>
  <si>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</si>
  <si>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</si>
  <si>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</si>
  <si>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</si>
  <si>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</si>
  <si>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</si>
  <si>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</si>
  <si>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</si>
  <si>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</si>
  <si>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</si>
  <si>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</si>
  <si>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</si>
  <si>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</si>
  <si>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</si>
  <si>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</si>
  <si>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</si>
  <si>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</si>
  <si>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</si>
  <si>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</si>
  <si>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</si>
  <si>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</si>
  <si>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</si>
  <si>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</si>
  <si>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</si>
  <si>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</si>
  <si>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</si>
  <si>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</si>
  <si>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</si>
  <si>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</si>
  <si>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</si>
  <si>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</si>
  <si>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</si>
  <si>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</si>
  <si>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</si>
  <si>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</si>
  <si>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</si>
  <si>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</si>
  <si>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</si>
  <si>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</si>
  <si>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</si>
  <si>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</si>
  <si>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</si>
  <si>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</si>
  <si>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</si>
  <si>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</si>
  <si>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</si>
  <si>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</si>
  <si>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</si>
  <si>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</si>
  <si>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</si>
  <si>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</si>
  <si>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</si>
  <si>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</si>
  <si>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</si>
  <si>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</si>
  <si>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</si>
  <si>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</si>
  <si>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</si>
  <si>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</si>
  <si>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</si>
  <si>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</si>
  <si>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</si>
  <si>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</si>
  <si>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</si>
  <si>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</si>
  <si>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</si>
  <si>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</si>
  <si>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</si>
  <si>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</si>
  <si>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</si>
  <si>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</si>
  <si>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</si>
  <si>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</si>
  <si>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</si>
  <si>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</si>
  <si>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</si>
  <si>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</si>
  <si>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</si>
  <si>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</si>
  <si>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</si>
  <si>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</si>
  <si>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</si>
  <si>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</si>
  <si>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</si>
  <si>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</si>
  <si>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</si>
  <si>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</si>
  <si>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</si>
  <si>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</si>
  <si>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</si>
  <si>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</si>
  <si>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</si>
  <si>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</si>
  <si>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</si>
  <si>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</si>
  <si>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</si>
  <si>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</si>
  <si>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</si>
  <si>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</si>
  <si>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</si>
  <si>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</si>
  <si>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</si>
  <si>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</si>
  <si>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</si>
  <si>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</si>
  <si>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</si>
  <si>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</si>
  <si>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</si>
  <si>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</si>
  <si>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</si>
  <si>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</si>
  <si>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</si>
  <si>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</si>
  <si>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</si>
  <si>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</si>
  <si>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</si>
  <si>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</si>
  <si>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</si>
  <si>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</si>
  <si>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</si>
  <si>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</si>
  <si>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</si>
  <si>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</si>
  <si>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</si>
  <si>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</si>
  <si>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</si>
  <si>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</si>
  <si>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</si>
  <si>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</si>
  <si>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</si>
  <si>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</si>
  <si>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</si>
  <si>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</si>
  <si>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</si>
  <si>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</si>
  <si>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</si>
  <si>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</si>
  <si>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</si>
  <si>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</si>
  <si>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</si>
  <si>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</si>
  <si>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</si>
  <si>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</si>
  <si>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</si>
  <si>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</si>
  <si>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</si>
  <si>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</si>
  <si>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</si>
  <si>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</si>
  <si>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</si>
  <si>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</si>
  <si>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</si>
  <si>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</si>
  <si>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</si>
  <si>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</si>
  <si>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</si>
  <si>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</si>
  <si>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</si>
  <si>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</si>
  <si>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</si>
  <si>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</si>
  <si>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</si>
  <si>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</si>
  <si>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</si>
  <si>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</si>
  <si>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</si>
  <si>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</si>
  <si>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</si>
  <si>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</si>
  <si>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</si>
  <si>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</si>
  <si>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</si>
  <si>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</si>
  <si>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</si>
  <si>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</si>
  <si>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</si>
  <si>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</si>
  <si>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</si>
  <si>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</si>
  <si>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</si>
  <si>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</si>
  <si>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</si>
  <si>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</si>
  <si>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</si>
  <si>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</si>
  <si>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</si>
  <si>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</si>
  <si>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</si>
  <si>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</si>
  <si>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</si>
  <si>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</si>
  <si>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</si>
  <si>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</si>
  <si>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</si>
  <si>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</si>
  <si>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</si>
  <si>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</si>
  <si>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</si>
  <si>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</si>
  <si>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</si>
  <si>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</si>
  <si>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</si>
  <si>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</si>
  <si>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</si>
  <si>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</si>
  <si>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</si>
  <si>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</si>
  <si>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</si>
  <si>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</si>
  <si>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</si>
  <si>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</si>
  <si>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</si>
  <si>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</si>
  <si>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</si>
  <si>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</si>
  <si>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</si>
  <si>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</si>
  <si>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</si>
  <si>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</si>
  <si>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</si>
  <si>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</si>
  <si>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</si>
  <si>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</si>
  <si>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</si>
  <si>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</si>
  <si>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</si>
  <si>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</si>
  <si>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</si>
  <si>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</si>
  <si>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</si>
  <si>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</si>
  <si>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</si>
  <si>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</si>
  <si>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</si>
  <si>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</si>
  <si>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</si>
  <si>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</si>
  <si>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</si>
  <si>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</si>
  <si>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</si>
  <si>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</si>
  <si>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</si>
  <si>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</si>
  <si>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</si>
  <si>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</si>
  <si>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</si>
  <si>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</si>
  <si>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</si>
  <si>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</si>
  <si>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</si>
  <si>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</si>
  <si>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</si>
  <si>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</si>
  <si>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</si>
  <si>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</si>
  <si>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</si>
  <si>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</si>
  <si>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</si>
  <si>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</si>
  <si>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</si>
  <si>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</si>
  <si>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</si>
  <si>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</si>
  <si>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</si>
  <si>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</si>
  <si>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</si>
  <si>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</si>
  <si>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</si>
  <si>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</si>
  <si>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</si>
  <si>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</si>
  <si>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</si>
  <si>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</si>
  <si>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</si>
  <si>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</si>
  <si>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</si>
  <si>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</si>
  <si>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</si>
  <si>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</si>
  <si>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</si>
  <si>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</si>
  <si>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</si>
  <si>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</si>
  <si>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</si>
  <si>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</si>
  <si>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</si>
  <si>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</si>
  <si>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</si>
  <si>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</si>
  <si>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</si>
  <si>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</si>
  <si>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</si>
  <si>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</si>
  <si>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</si>
  <si>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</si>
  <si>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</si>
  <si>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</si>
  <si>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</si>
  <si>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</si>
  <si>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</si>
  <si>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</si>
  <si>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</si>
  <si>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</si>
  <si>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</si>
  <si>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</si>
  <si>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</si>
  <si>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</si>
  <si>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</si>
  <si>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</si>
  <si>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</si>
  <si>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</si>
  <si>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</si>
  <si>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</si>
  <si>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</si>
  <si>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</si>
  <si>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</si>
  <si>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</si>
  <si>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</si>
  <si>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</si>
  <si>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</si>
  <si>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</si>
  <si>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</si>
  <si>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</si>
  <si>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</si>
  <si>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</si>
  <si>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</si>
  <si>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</si>
  <si>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</si>
  <si>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</si>
  <si>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</si>
  <si>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</si>
  <si>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</si>
  <si>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</si>
  <si>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</si>
  <si>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</si>
  <si>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</si>
  <si>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</si>
  <si>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</si>
  <si>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</si>
  <si>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</si>
  <si>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</si>
  <si>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</si>
  <si>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</si>
  <si>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</si>
  <si>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</si>
  <si>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</si>
  <si>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</si>
  <si>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</si>
  <si>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</si>
  <si>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</si>
  <si>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</si>
  <si>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</si>
  <si>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</si>
  <si>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</si>
  <si>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</si>
  <si>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</si>
  <si>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</si>
  <si>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</si>
  <si>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</si>
  <si>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</si>
  <si>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</si>
  <si>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</si>
  <si>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</si>
  <si>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</si>
  <si>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</si>
  <si>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</si>
  <si>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</si>
  <si>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</si>
  <si>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</si>
  <si>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</si>
  <si>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</si>
  <si>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</si>
  <si>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</si>
  <si>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</si>
  <si>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</si>
  <si>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</si>
  <si>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</si>
  <si>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</si>
  <si>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</si>
  <si>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</si>
  <si>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</si>
  <si>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</si>
  <si>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</si>
  <si>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</si>
  <si>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</si>
  <si>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</si>
  <si>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</si>
  <si>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</si>
  <si>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</si>
  <si>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</si>
  <si>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</si>
  <si>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</si>
  <si>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</si>
  <si>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</si>
  <si>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</si>
  <si>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</si>
  <si>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</si>
  <si>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</si>
  <si>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</si>
  <si>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</si>
  <si>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</si>
  <si>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</si>
  <si>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</si>
  <si>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</si>
  <si>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</si>
  <si>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</si>
  <si>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</si>
  <si>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</si>
  <si>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</si>
  <si>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</si>
  <si>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</si>
  <si>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</si>
  <si>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</si>
  <si>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</si>
  <si>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</si>
  <si>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</si>
  <si>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</si>
  <si>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</si>
  <si>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</si>
  <si>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</si>
  <si>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</si>
  <si>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</si>
  <si>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</si>
  <si>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</si>
  <si>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</si>
  <si>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</si>
  <si>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</si>
  <si>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</si>
  <si>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</si>
  <si>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</si>
  <si>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</si>
  <si>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</si>
  <si>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</si>
  <si>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</si>
  <si>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</si>
  <si>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</si>
  <si>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</si>
  <si>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</si>
  <si>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</si>
  <si>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</si>
  <si>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</si>
  <si>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</si>
  <si>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</si>
  <si>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</si>
  <si>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</si>
  <si>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</si>
  <si>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</si>
  <si>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</si>
  <si>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</si>
  <si>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</si>
  <si>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</si>
  <si>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</si>
  <si>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</si>
  <si>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</si>
  <si>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</si>
  <si>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</si>
  <si>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</si>
  <si>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</si>
  <si>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</si>
  <si>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</si>
  <si>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</si>
  <si>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</si>
  <si>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</si>
  <si>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</si>
  <si>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</si>
  <si>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</si>
  <si>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</si>
  <si>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</si>
  <si>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</si>
  <si>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</si>
  <si>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</si>
  <si>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</si>
  <si>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</si>
  <si>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</si>
  <si>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</si>
  <si>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</si>
  <si>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</si>
  <si>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</si>
  <si>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</si>
  <si>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</si>
  <si>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</si>
  <si>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</si>
  <si>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</si>
  <si>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</si>
  <si>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</si>
  <si>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</si>
  <si>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</si>
  <si>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</si>
  <si>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</si>
  <si>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</si>
  <si>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</si>
  <si>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</si>
  <si>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</si>
  <si>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</si>
  <si>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</si>
  <si>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</si>
  <si>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</si>
  <si>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</si>
  <si>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</si>
  <si>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</si>
  <si>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</si>
  <si>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</si>
  <si>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</si>
  <si>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</si>
  <si>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</si>
  <si>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</si>
  <si>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</si>
  <si>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</si>
  <si>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</si>
  <si>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</si>
  <si>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</si>
  <si>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</si>
  <si>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</si>
  <si>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</si>
  <si>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</si>
  <si>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</si>
  <si>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</si>
  <si>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</si>
  <si>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</si>
  <si>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</si>
  <si>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</si>
  <si>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</si>
  <si>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</si>
  <si>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</si>
  <si>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</si>
  <si>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</si>
  <si>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</si>
  <si>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</si>
  <si>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</si>
  <si>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</si>
  <si>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</si>
  <si>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</si>
  <si>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</si>
  <si>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</si>
  <si>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</si>
  <si>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</si>
  <si>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</si>
  <si>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</si>
  <si>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</si>
  <si>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</si>
  <si>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</si>
  <si>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</si>
  <si>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</si>
  <si>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</si>
  <si>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</si>
  <si>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</si>
  <si>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</si>
  <si>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</si>
  <si>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</si>
  <si>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</si>
  <si>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</si>
  <si>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</si>
  <si>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</si>
  <si>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</si>
  <si>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</si>
  <si>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</si>
  <si>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</si>
  <si>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</si>
  <si>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</si>
  <si>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</si>
  <si>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</si>
  <si>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</si>
  <si>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</si>
  <si>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</si>
  <si>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</si>
  <si>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</si>
  <si>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</si>
  <si>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</si>
  <si>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</si>
  <si>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</si>
  <si>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</si>
  <si>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</si>
  <si>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</si>
  <si>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</si>
  <si>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</si>
  <si>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</si>
  <si>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</si>
  <si>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</si>
  <si>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</si>
  <si>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</si>
  <si>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</si>
  <si>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</si>
  <si>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</si>
  <si>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</si>
  <si>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</si>
  <si>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</si>
  <si>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</si>
  <si>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</si>
  <si>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</si>
  <si>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</si>
  <si>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</si>
  <si>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</si>
  <si>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</si>
  <si>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</si>
  <si>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</si>
  <si>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</si>
  <si>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</si>
  <si>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</si>
  <si>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</si>
  <si>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</si>
  <si>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</si>
  <si>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</si>
  <si>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</si>
  <si>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</si>
  <si>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</si>
  <si>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</si>
  <si>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</si>
  <si>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</si>
  <si>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</si>
  <si>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</si>
  <si>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</si>
  <si>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</si>
  <si>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</si>
  <si>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</si>
  <si>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</si>
  <si>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</si>
  <si>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</si>
  <si>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</si>
  <si>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</si>
  <si>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</si>
  <si>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</si>
  <si>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</si>
  <si>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</si>
  <si>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</si>
  <si>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</si>
  <si>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</si>
  <si>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</si>
  <si>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</si>
  <si>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</si>
  <si>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</si>
  <si>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</si>
  <si>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</si>
  <si>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</si>
  <si>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</si>
  <si>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</si>
  <si>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</si>
  <si>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</si>
  <si>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</si>
  <si>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</si>
  <si>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</si>
  <si>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</si>
  <si>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</si>
  <si>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</si>
  <si>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</si>
  <si>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</si>
  <si>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</si>
  <si>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</si>
  <si>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</si>
  <si>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</si>
  <si>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</si>
  <si>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</si>
  <si>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</si>
  <si>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</si>
  <si>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</si>
  <si>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</si>
  <si>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</si>
  <si>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</si>
  <si>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</si>
  <si>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</si>
  <si>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</si>
  <si>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</si>
  <si>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</si>
  <si>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</si>
  <si>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</si>
  <si>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</si>
  <si>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</si>
  <si>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</si>
  <si>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</si>
  <si>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</si>
  <si>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</si>
  <si>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</si>
  <si>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</si>
  <si>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</si>
  <si>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</si>
  <si>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</si>
  <si>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</si>
  <si>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</si>
  <si>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</si>
  <si>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</si>
  <si>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</si>
  <si>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</si>
  <si>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</si>
  <si>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</si>
  <si>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</si>
  <si>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</si>
  <si>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</si>
  <si>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</si>
  <si>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</si>
  <si>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</si>
  <si>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</si>
  <si>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</si>
  <si>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</si>
  <si>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</si>
  <si>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</si>
  <si>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</si>
  <si>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</si>
  <si>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</si>
  <si>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</si>
  <si>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</si>
  <si>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</si>
  <si>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</si>
  <si>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</si>
  <si>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</si>
  <si>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</si>
  <si>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</si>
  <si>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</si>
  <si>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</si>
  <si>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</si>
  <si>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</si>
  <si>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</si>
  <si>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</si>
  <si>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</si>
  <si>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</si>
  <si>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</si>
  <si>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</si>
  <si>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</si>
  <si>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</si>
  <si>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</si>
  <si>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</si>
  <si>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</si>
  <si>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</si>
  <si>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</si>
  <si>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</si>
  <si>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</si>
  <si>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</si>
  <si>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</si>
  <si>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</si>
  <si>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</si>
  <si>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</si>
  <si>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</si>
  <si>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</si>
  <si>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</si>
  <si>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</si>
  <si>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</si>
  <si>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</si>
  <si>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</si>
  <si>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</si>
  <si>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</si>
  <si>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</si>
  <si>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</si>
  <si>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</si>
  <si>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</si>
  <si>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</si>
  <si>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</si>
  <si>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</si>
  <si>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</si>
  <si>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</si>
  <si>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</si>
  <si>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</si>
  <si>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</si>
  <si>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</si>
  <si>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</si>
  <si>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</si>
  <si>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</si>
  <si>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</si>
  <si>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</si>
  <si>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</si>
  <si>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</si>
  <si>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</si>
  <si>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</si>
  <si>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</si>
  <si>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</si>
  <si>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</si>
  <si>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</si>
  <si>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</si>
  <si>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</si>
  <si>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</si>
  <si>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</si>
  <si>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</si>
  <si>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</si>
  <si>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</si>
  <si>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</si>
  <si>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</si>
  <si>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</si>
  <si>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</si>
  <si>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</si>
  <si>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</si>
  <si>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</si>
  <si>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</si>
  <si>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</si>
  <si>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</si>
  <si>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</si>
  <si>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</si>
  <si>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</si>
  <si>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</si>
  <si>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</si>
  <si>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</si>
  <si>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</si>
  <si>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</si>
  <si>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</si>
  <si>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</si>
  <si>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</si>
  <si>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</si>
  <si>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</si>
  <si>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</si>
  <si>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</si>
  <si>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</si>
  <si>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</si>
  <si>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</si>
  <si>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</si>
  <si>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</si>
  <si>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</si>
  <si>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</si>
  <si>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</si>
  <si>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</si>
  <si>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</si>
  <si>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</si>
  <si>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</si>
  <si>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</si>
  <si>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</si>
  <si>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</si>
  <si>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</si>
  <si>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</si>
  <si>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</si>
  <si>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</si>
  <si>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</si>
  <si>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</si>
  <si>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</si>
  <si>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</si>
  <si>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</si>
  <si>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</si>
  <si>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</si>
  <si>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</si>
  <si>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</si>
  <si>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</si>
  <si>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</si>
  <si>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</si>
  <si>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</si>
  <si>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</si>
  <si>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</si>
  <si>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</si>
  <si>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</si>
  <si>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</si>
  <si>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</si>
  <si>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</si>
  <si>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</si>
  <si>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</si>
  <si>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</si>
  <si>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</si>
  <si>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</si>
  <si>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</si>
  <si>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</si>
  <si>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</si>
  <si>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</si>
  <si>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</si>
  <si>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</si>
  <si>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</si>
  <si>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</si>
  <si>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</si>
  <si>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</si>
  <si>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</si>
  <si>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</si>
  <si>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</si>
  <si>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</si>
  <si>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</si>
  <si>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</si>
  <si>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</si>
  <si>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</si>
  <si>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</si>
  <si>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</si>
  <si>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</si>
  <si>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</si>
  <si>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</si>
  <si>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</si>
  <si>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</si>
  <si>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</si>
  <si>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</si>
  <si>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</si>
  <si>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</si>
  <si>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</si>
  <si>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</si>
  <si>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</si>
  <si>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</si>
  <si>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</si>
  <si>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</si>
  <si>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</si>
  <si>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</si>
  <si>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</si>
  <si>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</si>
  <si>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</si>
  <si>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</si>
  <si>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</si>
  <si>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</si>
  <si>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</si>
  <si>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</si>
  <si>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</si>
  <si>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</si>
  <si>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</si>
  <si>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</si>
  <si>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</si>
  <si>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</si>
  <si>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</si>
  <si>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</si>
  <si>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</si>
  <si>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</si>
  <si>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</si>
  <si>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</si>
  <si>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</si>
  <si>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</si>
  <si>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</si>
  <si>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</si>
  <si>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</si>
  <si>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</si>
  <si>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</si>
  <si>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</si>
  <si>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</si>
  <si>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</si>
  <si>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</si>
  <si>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</si>
  <si>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</si>
  <si>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</si>
  <si>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</si>
  <si>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</si>
  <si>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</si>
  <si>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</si>
  <si>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</si>
  <si>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</si>
  <si>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</si>
  <si>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</si>
  <si>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</si>
  <si>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</si>
  <si>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</si>
  <si>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</si>
  <si>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</si>
  <si>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</si>
  <si>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</si>
  <si>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</si>
  <si>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</si>
  <si>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</si>
  <si>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</si>
  <si>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</si>
  <si>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</si>
  <si>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</si>
  <si>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</si>
  <si>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</si>
  <si>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</si>
  <si>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</si>
  <si>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</si>
  <si>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</si>
  <si>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</si>
  <si>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</si>
  <si>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</si>
  <si>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</si>
  <si>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</si>
  <si>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</si>
  <si>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</si>
  <si>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</si>
  <si>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</si>
  <si>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</si>
  <si>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</si>
  <si>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</si>
  <si>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</si>
  <si>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</si>
  <si>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</si>
  <si>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</si>
  <si>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</si>
  <si>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</si>
  <si>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</si>
  <si>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</si>
  <si>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</si>
  <si>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</si>
  <si>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</si>
  <si>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</si>
  <si>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</si>
  <si>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</si>
  <si>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</si>
  <si>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</si>
  <si>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</si>
  <si>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</si>
  <si>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</si>
  <si>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</si>
  <si>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</si>
  <si>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</si>
  <si>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</si>
  <si>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</si>
  <si>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</si>
  <si>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</si>
  <si>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</si>
  <si>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</si>
  <si>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</si>
  <si>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</si>
  <si>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</si>
  <si>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</si>
  <si>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</si>
  <si>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</si>
  <si>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</si>
  <si>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</si>
  <si>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</si>
  <si>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</si>
  <si>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</si>
  <si>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</si>
  <si>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</si>
  <si>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</si>
  <si>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</si>
  <si>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</si>
  <si>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</si>
  <si>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</si>
  <si>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</si>
  <si>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</si>
  <si>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</si>
  <si>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</si>
  <si>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</si>
  <si>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</si>
  <si>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</si>
  <si>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</si>
  <si>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</si>
  <si>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</si>
  <si>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</si>
  <si>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</si>
  <si>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</si>
  <si>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</si>
  <si>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</si>
  <si>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</si>
  <si>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</si>
  <si>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</si>
  <si>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</si>
  <si>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</si>
  <si>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</si>
  <si>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</si>
  <si>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</si>
  <si>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</si>
  <si>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</si>
  <si>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</si>
  <si>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</si>
  <si>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</si>
  <si>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</si>
  <si>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</si>
  <si>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</si>
  <si>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</si>
  <si>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</si>
  <si>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</si>
  <si>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</si>
  <si>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</si>
  <si>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</si>
  <si>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</si>
  <si>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</si>
  <si>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</si>
  <si>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</si>
  <si>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</si>
  <si>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</si>
  <si>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</si>
  <si>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</si>
  <si>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</si>
  <si>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</si>
  <si>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</si>
  <si>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</si>
  <si>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</si>
  <si>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</si>
  <si>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</si>
  <si>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</si>
  <si>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</si>
  <si>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</si>
  <si>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</si>
  <si>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</si>
  <si>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</si>
  <si>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</si>
  <si>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</si>
  <si>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</si>
  <si>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</si>
  <si>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</si>
  <si>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</si>
  <si>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</si>
  <si>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</si>
  <si>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</si>
  <si>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</si>
  <si>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</si>
  <si>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</si>
  <si>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</si>
  <si>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</si>
  <si>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</si>
  <si>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</si>
  <si>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</si>
  <si>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</si>
  <si>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</si>
  <si>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</si>
  <si>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</si>
  <si>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</si>
  <si>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</si>
  <si>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</si>
  <si>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</si>
  <si>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</si>
  <si>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</si>
  <si>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</si>
  <si>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</si>
  <si>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</si>
  <si>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</si>
  <si>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</si>
  <si>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</si>
  <si>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</si>
  <si>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</si>
  <si>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</si>
  <si>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</si>
  <si>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</si>
  <si>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</si>
  <si>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</si>
  <si>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</si>
  <si>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</si>
  <si>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</si>
  <si>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</si>
  <si>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</si>
  <si>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</si>
  <si>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</si>
  <si>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</si>
  <si>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</si>
  <si>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</si>
  <si>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</si>
  <si>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</si>
  <si>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</si>
  <si>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</si>
  <si>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</si>
  <si>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</si>
  <si>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</si>
  <si>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</si>
  <si>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</si>
  <si>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</si>
  <si>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</si>
  <si>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</si>
  <si>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</si>
  <si>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</si>
  <si>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</si>
  <si>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</si>
  <si>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</si>
  <si>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</si>
  <si>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</si>
  <si>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</si>
  <si>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</si>
  <si>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</si>
  <si>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</si>
  <si>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</si>
  <si>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</si>
  <si>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</si>
  <si>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</si>
  <si>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</si>
  <si>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</si>
  <si>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</si>
  <si>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</si>
  <si>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</si>
  <si>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</si>
  <si>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</si>
  <si>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</si>
  <si>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</si>
  <si>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</si>
  <si>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</si>
  <si>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</si>
  <si>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</si>
  <si>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</si>
  <si>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</si>
  <si>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</si>
  <si>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</si>
  <si>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</si>
  <si>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</si>
  <si>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</si>
  <si>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</si>
  <si>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</si>
  <si>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</si>
  <si>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</si>
  <si>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</si>
  <si>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</si>
  <si>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</si>
  <si>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</si>
  <si>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</si>
  <si>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</si>
  <si>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</si>
  <si>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</si>
  <si>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</si>
  <si>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</si>
  <si>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</si>
  <si>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</si>
  <si>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</si>
  <si>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</si>
  <si>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</si>
  <si>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</si>
  <si>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</si>
  <si>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</si>
  <si>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</si>
  <si>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</si>
  <si>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</si>
  <si>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</si>
  <si>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</si>
  <si>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</si>
  <si>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</si>
  <si>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</si>
  <si>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</si>
  <si>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</si>
  <si>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</si>
  <si>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</si>
  <si>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</si>
  <si>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</si>
  <si>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</si>
  <si>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</si>
  <si>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</si>
  <si>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</si>
  <si>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</si>
  <si>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</si>
  <si>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</si>
  <si>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</si>
  <si>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</si>
  <si>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</si>
  <si>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</si>
  <si>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</si>
  <si>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</si>
  <si>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</si>
  <si>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</si>
  <si>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</si>
  <si>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</si>
  <si>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</si>
  <si>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</si>
  <si>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</si>
  <si>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</si>
  <si>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</si>
  <si>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</si>
  <si>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</si>
  <si>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</si>
  <si>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</si>
  <si>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</si>
  <si>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</si>
  <si>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</si>
  <si>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</si>
  <si>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</si>
  <si>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</si>
  <si>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</si>
  <si>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</si>
  <si>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</si>
  <si>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</si>
  <si>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</si>
  <si>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</si>
  <si>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</si>
  <si>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</si>
  <si>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</si>
  <si>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</si>
  <si>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</si>
  <si>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</si>
  <si>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</si>
  <si>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</si>
  <si>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</si>
  <si>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</si>
  <si>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</si>
  <si>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</si>
  <si>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</si>
  <si>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</si>
  <si>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</si>
  <si>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</si>
  <si>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</si>
  <si>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</si>
  <si>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</si>
  <si>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</si>
  <si>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</si>
  <si>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</si>
  <si>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</si>
  <si>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</si>
  <si>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</si>
  <si>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</si>
  <si>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</si>
  <si>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</si>
  <si>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</si>
  <si>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</si>
  <si>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</si>
  <si>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</si>
  <si>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</si>
  <si>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</si>
  <si>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</si>
  <si>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</si>
  <si>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</si>
  <si>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</si>
  <si>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</si>
  <si>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</si>
  <si>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</si>
  <si>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</si>
  <si>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</si>
  <si>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</si>
  <si>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</si>
  <si>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</si>
  <si>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</si>
  <si>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</si>
  <si>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</si>
  <si>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</si>
  <si>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</si>
  <si>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</si>
  <si>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</si>
  <si>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</si>
  <si>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</si>
  <si>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</si>
  <si>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</si>
  <si>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</si>
  <si>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</si>
  <si>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</si>
  <si>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</si>
  <si>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</si>
  <si>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</si>
  <si>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</si>
  <si>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</si>
  <si>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</si>
  <si>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</si>
  <si>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</si>
  <si>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</si>
  <si>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</si>
  <si>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</si>
  <si>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</si>
  <si>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</si>
  <si>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</si>
  <si>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</si>
  <si>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</si>
  <si>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</si>
  <si>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</si>
  <si>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</si>
  <si>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</si>
  <si>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</si>
  <si>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</si>
  <si>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</si>
  <si>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</si>
  <si>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</si>
  <si>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</si>
  <si>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</si>
  <si>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</si>
  <si>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</si>
  <si>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</si>
  <si>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</si>
  <si>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</si>
  <si>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</si>
  <si>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</si>
  <si>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</si>
  <si>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</si>
  <si>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</si>
  <si>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</si>
  <si>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</si>
  <si>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</si>
  <si>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</si>
  <si>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</si>
  <si>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</si>
  <si>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</si>
  <si>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</si>
  <si>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</si>
  <si>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</si>
  <si>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</si>
  <si>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</si>
  <si>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</si>
  <si>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</si>
  <si>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</si>
  <si>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</si>
  <si>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</si>
  <si>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</si>
  <si>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</si>
  <si>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</si>
  <si>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</si>
  <si>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</si>
  <si>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</si>
  <si>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</si>
  <si>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</si>
  <si>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</si>
  <si>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</si>
  <si>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</si>
  <si>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</si>
  <si>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</si>
  <si>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</si>
  <si>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</si>
  <si>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</si>
  <si>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</si>
  <si>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</si>
  <si>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</si>
  <si>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</si>
  <si>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</si>
  <si>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</si>
  <si>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</si>
  <si>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</si>
  <si>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</si>
  <si>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</si>
  <si>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</si>
  <si>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</si>
  <si>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</si>
  <si>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</si>
  <si>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</si>
  <si>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</si>
  <si>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</si>
  <si>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</si>
  <si>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</si>
  <si>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</si>
  <si>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</si>
  <si>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</si>
  <si>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</si>
  <si>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</si>
  <si>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</si>
  <si>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</si>
  <si>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</si>
  <si>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</si>
  <si>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</si>
  <si>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</si>
  <si>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</si>
  <si>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</si>
  <si>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</si>
  <si>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</si>
  <si>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</si>
  <si>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</si>
  <si>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</si>
  <si>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</si>
  <si>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</si>
  <si>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</si>
  <si>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</si>
  <si>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</si>
  <si>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</si>
  <si>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</si>
  <si>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</si>
  <si>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</si>
  <si>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</si>
  <si>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</si>
  <si>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</si>
  <si>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</si>
  <si>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</si>
  <si>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</si>
  <si>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</si>
  <si>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</si>
  <si>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</si>
  <si>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</si>
  <si>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</si>
  <si>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</si>
  <si>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</si>
  <si>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</si>
  <si>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</si>
  <si>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</si>
  <si>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</si>
  <si>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</si>
  <si>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</si>
  <si>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</si>
  <si>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</si>
  <si>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</si>
  <si>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</si>
  <si>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</si>
  <si>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</si>
  <si>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</si>
  <si>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</si>
  <si>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</si>
  <si>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</si>
  <si>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</si>
  <si>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</si>
  <si>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</si>
  <si>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</si>
  <si>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</si>
  <si>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</si>
  <si>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</si>
  <si>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</si>
  <si>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</si>
  <si>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</si>
  <si>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</si>
  <si>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</si>
  <si>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</si>
  <si>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</si>
  <si>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</si>
  <si>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</si>
  <si>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</si>
  <si>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</si>
  <si>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</si>
  <si>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</si>
  <si>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</si>
  <si>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</si>
  <si>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</si>
  <si>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</si>
  <si>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</si>
  <si>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</si>
  <si>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</si>
  <si>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</si>
  <si>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</si>
  <si>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</si>
  <si>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</si>
  <si>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</si>
  <si>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</si>
  <si>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</si>
  <si>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</si>
  <si>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</si>
  <si>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</si>
  <si>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</si>
  <si>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</si>
  <si>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</si>
  <si>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</si>
  <si>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</si>
  <si>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</si>
  <si>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</si>
  <si>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</si>
  <si>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</si>
  <si>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</si>
  <si>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</si>
  <si>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</si>
  <si>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</si>
  <si>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</si>
  <si>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</si>
  <si>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</si>
  <si>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</si>
  <si>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</si>
  <si>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</si>
  <si>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</si>
  <si>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</si>
  <si>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</si>
  <si>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</si>
  <si>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</si>
  <si>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</si>
  <si>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</si>
  <si>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</si>
  <si>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</si>
  <si>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</si>
  <si>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</si>
  <si>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</si>
  <si>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</si>
  <si>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</si>
  <si>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</si>
  <si>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</si>
  <si>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</si>
  <si>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</si>
  <si>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</si>
  <si>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</si>
  <si>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</si>
  <si>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</si>
  <si>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</si>
  <si>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</si>
  <si>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</si>
  <si>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</si>
  <si>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</si>
  <si>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</si>
  <si>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</si>
  <si>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</si>
  <si>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</si>
  <si>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</si>
  <si>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</si>
  <si>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</si>
  <si>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</si>
  <si>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</si>
  <si>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</si>
  <si>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</si>
  <si>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</si>
  <si>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</si>
  <si>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</si>
  <si>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</si>
  <si>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</si>
  <si>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</si>
  <si>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</si>
  <si>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</si>
  <si>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</si>
  <si>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</si>
  <si>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</si>
  <si>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</si>
  <si>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</si>
  <si>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</si>
  <si>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</si>
  <si>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</si>
  <si>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</si>
  <si>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</si>
  <si>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</si>
  <si>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</si>
  <si>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</si>
  <si>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</si>
  <si>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</si>
  <si>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</si>
  <si>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</si>
  <si>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</si>
  <si>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</si>
  <si>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</si>
  <si>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</si>
  <si>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</si>
  <si>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</si>
  <si>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</si>
  <si>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</si>
  <si>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</si>
  <si>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</si>
  <si>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</si>
  <si>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</si>
  <si>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</si>
  <si>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</si>
  <si>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</si>
  <si>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</si>
  <si>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</si>
  <si>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</si>
  <si>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</si>
  <si>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</si>
  <si>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</si>
  <si>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</si>
  <si>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</si>
  <si>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</si>
  <si>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</si>
  <si>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</si>
  <si>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</si>
  <si>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</si>
  <si>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</si>
  <si>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</si>
  <si>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</si>
  <si>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</si>
  <si>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</si>
  <si>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</si>
  <si>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</si>
  <si>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</si>
  <si>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</si>
  <si>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</si>
  <si>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</si>
  <si>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</si>
  <si>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</si>
  <si>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</si>
  <si>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</si>
  <si>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</si>
  <si>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</si>
  <si>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</si>
  <si>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</si>
  <si>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</si>
  <si>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</si>
  <si>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</si>
  <si>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</si>
  <si>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</si>
  <si>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</si>
  <si>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</si>
  <si>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</si>
  <si>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</si>
  <si>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</si>
  <si>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</si>
  <si>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</si>
  <si>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</si>
  <si>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</si>
  <si>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</si>
  <si>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</si>
  <si>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</si>
  <si>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</si>
  <si>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</si>
  <si>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</si>
  <si>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</si>
  <si>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</si>
  <si>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</si>
  <si>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</si>
  <si>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</si>
  <si>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</si>
  <si>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</si>
  <si>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</si>
  <si>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</si>
  <si>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</si>
  <si>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</si>
  <si>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</si>
  <si>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</si>
  <si>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</si>
  <si>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</si>
  <si>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</si>
  <si>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</si>
  <si>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</si>
  <si>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</si>
  <si>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</si>
  <si>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</si>
  <si>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</si>
  <si>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</si>
  <si>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</si>
  <si>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</si>
  <si>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</si>
  <si>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</si>
  <si>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</si>
  <si>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</si>
  <si>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</si>
  <si>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</si>
  <si>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</si>
  <si>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</si>
  <si>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</si>
  <si>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</si>
  <si>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</si>
  <si>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</si>
  <si>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</si>
  <si>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</si>
  <si>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</si>
  <si>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</si>
  <si>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</si>
  <si>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</si>
  <si>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</si>
  <si>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</si>
  <si>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</si>
  <si>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</si>
  <si>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</si>
  <si>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</si>
  <si>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</si>
  <si>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</si>
  <si>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</si>
  <si>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</si>
  <si>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</si>
  <si>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</si>
  <si>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</si>
  <si>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</si>
  <si>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</si>
  <si>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</si>
  <si>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</si>
  <si>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</si>
  <si>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</si>
  <si>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</si>
  <si>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</si>
  <si>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</si>
  <si>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</si>
  <si>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</si>
  <si>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</si>
  <si>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</si>
  <si>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</si>
  <si>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</si>
  <si>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</si>
  <si>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</si>
  <si>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</si>
  <si>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</si>
  <si>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</si>
  <si>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</si>
  <si>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</si>
  <si>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</si>
  <si>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</si>
  <si>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</si>
  <si>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</si>
  <si>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</si>
  <si>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</si>
  <si>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</si>
  <si>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</si>
  <si>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</si>
  <si>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</si>
  <si>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</si>
  <si>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</si>
  <si>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</si>
  <si>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</si>
  <si>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</si>
  <si>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</si>
  <si>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</si>
  <si>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</si>
  <si>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</si>
  <si>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</si>
  <si>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</si>
  <si>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</si>
  <si>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</si>
  <si>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</si>
  <si>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</si>
  <si>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</si>
  <si>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</si>
  <si>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</si>
  <si>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</si>
  <si>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</si>
  <si>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</si>
  <si>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</si>
  <si>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</si>
  <si>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</si>
  <si>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</si>
  <si>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</si>
  <si>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</si>
  <si>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</si>
  <si>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</si>
  <si>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</si>
  <si>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</si>
  <si>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</si>
  <si>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</si>
  <si>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</si>
  <si>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</si>
  <si>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</si>
  <si>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</si>
  <si>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</si>
  <si>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</si>
  <si>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</si>
  <si>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</si>
  <si>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</si>
  <si>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</si>
  <si>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</si>
  <si>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</si>
  <si>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</si>
  <si>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</si>
  <si>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</si>
  <si>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</si>
  <si>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</si>
  <si>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</si>
  <si>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</si>
  <si>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</si>
  <si>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</si>
  <si>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</si>
  <si>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</si>
  <si>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</si>
  <si>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</si>
  <si>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</si>
  <si>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</si>
  <si>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</si>
  <si>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</si>
  <si>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</si>
  <si>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</si>
  <si>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</si>
  <si>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</si>
  <si>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</si>
  <si>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</si>
  <si>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</si>
  <si>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</si>
  <si>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</si>
  <si>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</si>
  <si>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</si>
  <si>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</si>
  <si>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</si>
  <si>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</si>
  <si>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</si>
  <si>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</si>
  <si>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</si>
  <si>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</si>
  <si>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</si>
  <si>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</si>
  <si>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</si>
  <si>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</si>
  <si>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</si>
  <si>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</si>
  <si>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</si>
  <si>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</si>
  <si>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</si>
  <si>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</si>
  <si>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</si>
  <si>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</si>
  <si>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</si>
  <si>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</si>
  <si>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</si>
  <si>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</si>
  <si>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</si>
  <si>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</si>
  <si>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</si>
  <si>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</si>
  <si>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</si>
  <si>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</si>
  <si>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</si>
  <si>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</si>
  <si>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</si>
  <si>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</si>
  <si>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</si>
  <si>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</si>
  <si>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</si>
  <si>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</si>
  <si>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</si>
  <si>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</si>
  <si>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</si>
  <si>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</si>
  <si>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</si>
  <si>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</si>
  <si>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</si>
  <si>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</si>
  <si>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</si>
  <si>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</si>
  <si>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</si>
  <si>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</si>
  <si>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</si>
  <si>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</si>
  <si>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</si>
  <si>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</si>
  <si>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</si>
  <si>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</si>
  <si>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</si>
  <si>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</si>
  <si>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</si>
  <si>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</si>
  <si>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</si>
  <si>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</si>
  <si>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</si>
  <si>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</si>
  <si>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</si>
  <si>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</si>
  <si>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</si>
  <si>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</si>
  <si>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</si>
  <si>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</si>
  <si>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</si>
  <si>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</si>
  <si>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</si>
  <si>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</si>
  <si>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</si>
  <si>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</si>
  <si>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</si>
  <si>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</si>
  <si>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</si>
  <si>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</si>
  <si>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</si>
  <si>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</si>
  <si>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</si>
  <si>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</si>
  <si>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</si>
  <si>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</si>
  <si>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</si>
  <si>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</si>
  <si>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</si>
  <si>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</si>
  <si>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</si>
  <si>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</si>
  <si>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</si>
  <si>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</si>
  <si>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</si>
  <si>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</si>
  <si>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</si>
  <si>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</si>
  <si>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</si>
  <si>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</si>
  <si>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</si>
  <si>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</si>
  <si>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</si>
  <si>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</si>
  <si>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</si>
  <si>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</si>
  <si>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</si>
  <si>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</si>
  <si>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</si>
  <si>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</si>
  <si>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</si>
  <si>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</si>
  <si>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</si>
  <si>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</si>
  <si>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</si>
  <si>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</si>
  <si>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</si>
  <si>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</si>
  <si>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</si>
  <si>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</si>
  <si>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</si>
  <si>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</si>
  <si>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</si>
  <si>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</si>
  <si>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</si>
  <si>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</si>
  <si>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</si>
  <si>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</si>
  <si>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</si>
  <si>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</si>
  <si>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</si>
  <si>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</si>
  <si>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</si>
  <si>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</si>
  <si>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</si>
  <si>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</si>
  <si>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</si>
  <si>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</si>
  <si>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</si>
  <si>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</si>
  <si>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</si>
  <si>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</si>
  <si>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</si>
  <si>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</si>
  <si>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</si>
  <si>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</si>
  <si>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</si>
  <si>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</si>
  <si>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</si>
  <si>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</si>
  <si>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</si>
  <si>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</si>
  <si>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</si>
  <si>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</si>
  <si>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</si>
  <si>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</si>
  <si>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</si>
  <si>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</si>
  <si>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</si>
  <si>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</si>
  <si>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</si>
  <si>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</si>
  <si>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</si>
  <si>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</si>
  <si>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</si>
  <si>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</si>
  <si>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</si>
  <si>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</si>
  <si>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</si>
  <si>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</si>
  <si>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</si>
  <si>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</si>
  <si>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</si>
  <si>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</si>
  <si>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</si>
  <si>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</si>
  <si>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</si>
  <si>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</si>
  <si>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</si>
  <si>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</si>
  <si>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</si>
  <si>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</si>
  <si>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</si>
  <si>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</si>
  <si>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</si>
  <si>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</si>
  <si>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</si>
  <si>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</si>
  <si>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</si>
  <si>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</si>
  <si>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</si>
  <si>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</si>
  <si>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</si>
  <si>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</si>
  <si>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</si>
  <si>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</si>
  <si>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</si>
  <si>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</si>
  <si>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</si>
  <si>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</si>
  <si>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</si>
  <si>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</si>
  <si>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</si>
  <si>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</si>
  <si>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</si>
  <si>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</si>
  <si>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</si>
  <si>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</si>
  <si>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</si>
  <si>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</si>
  <si>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</si>
  <si>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</si>
  <si>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</si>
  <si>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</si>
  <si>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</si>
  <si>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</si>
  <si>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</si>
  <si>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</si>
  <si>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</si>
  <si>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</si>
  <si>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</si>
  <si>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</si>
  <si>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</si>
  <si>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</si>
  <si>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</si>
  <si>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</si>
  <si>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</si>
  <si>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</si>
  <si>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</si>
  <si>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</si>
  <si>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</si>
  <si>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</si>
  <si>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</si>
  <si>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</si>
  <si>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</si>
  <si>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</si>
  <si>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</si>
  <si>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</si>
  <si>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</si>
  <si>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</si>
  <si>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</si>
  <si>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</si>
  <si>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</si>
  <si>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</si>
  <si>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</si>
  <si>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</si>
  <si>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</si>
  <si>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</si>
  <si>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</si>
  <si>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</si>
  <si>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</si>
  <si>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</si>
  <si>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</si>
  <si>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</si>
  <si>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</si>
  <si>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</si>
  <si>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</si>
  <si>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</si>
  <si>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</si>
  <si>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</si>
  <si>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</si>
  <si>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</si>
  <si>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</si>
  <si>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</si>
  <si>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</si>
  <si>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</si>
  <si>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</si>
  <si>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</si>
  <si>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</si>
  <si>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</si>
  <si>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</si>
  <si>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</si>
  <si>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</si>
  <si>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</si>
  <si>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</si>
  <si>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</si>
  <si>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</si>
  <si>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</si>
  <si>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</si>
  <si>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</si>
  <si>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</si>
  <si>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</si>
  <si>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</si>
  <si>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</si>
  <si>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</si>
  <si>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</si>
  <si>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</si>
  <si>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</si>
  <si>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</si>
  <si>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</si>
  <si>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</si>
  <si>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</si>
  <si>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</si>
  <si>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</si>
  <si>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</si>
  <si>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</si>
  <si>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</si>
  <si>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</si>
  <si>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</si>
  <si>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</si>
  <si>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</si>
  <si>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</si>
  <si>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</si>
  <si>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</si>
  <si>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</si>
  <si>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</si>
  <si>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</si>
  <si>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</si>
  <si>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</si>
  <si>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</si>
  <si>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</si>
  <si>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</si>
  <si>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</si>
  <si>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</si>
  <si>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</si>
  <si>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</si>
  <si>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</si>
  <si>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</si>
  <si>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</si>
  <si>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</si>
  <si>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</si>
  <si>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</si>
  <si>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</si>
  <si>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</si>
  <si>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</si>
  <si>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</si>
  <si>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</si>
  <si>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</si>
  <si>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</si>
  <si>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</si>
  <si>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</si>
  <si>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</si>
  <si>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</si>
  <si>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</si>
  <si>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</si>
  <si>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</si>
  <si>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</si>
  <si>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</si>
  <si>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</si>
  <si>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</si>
  <si>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</si>
  <si>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</si>
  <si>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</si>
  <si>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</si>
  <si>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</si>
  <si>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</si>
  <si>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</si>
  <si>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</si>
  <si>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</si>
  <si>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</si>
  <si>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</si>
  <si>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</si>
  <si>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</si>
  <si>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</si>
  <si>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</si>
  <si>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</si>
  <si>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</si>
  <si>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</si>
  <si>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</si>
  <si>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</si>
  <si>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</si>
  <si>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</si>
  <si>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</si>
  <si>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</si>
  <si>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</si>
  <si>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</si>
  <si>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</si>
  <si>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</si>
  <si>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</si>
  <si>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</si>
  <si>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</si>
  <si>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</si>
  <si>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</si>
  <si>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</si>
  <si>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</si>
  <si>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</si>
  <si>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</si>
  <si>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</si>
  <si>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</si>
  <si>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</si>
  <si>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</si>
  <si>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</si>
  <si>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</si>
  <si>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</si>
  <si>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</si>
  <si>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</si>
  <si>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</si>
  <si>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</si>
  <si>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</si>
  <si>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</si>
  <si>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</si>
  <si>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</si>
  <si>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</si>
  <si>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</si>
  <si>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</si>
  <si>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</si>
  <si>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</si>
  <si>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</si>
  <si>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</si>
  <si>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</si>
  <si>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</si>
  <si>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</si>
  <si>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</si>
  <si>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</si>
  <si>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</si>
  <si>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</si>
  <si>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</si>
  <si>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</si>
  <si>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</si>
  <si>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</si>
  <si>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</si>
  <si>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</si>
  <si>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</si>
  <si>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</si>
  <si>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</si>
  <si>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</si>
  <si>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</si>
  <si>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</si>
  <si>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</si>
  <si>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</si>
  <si>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</si>
  <si>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</si>
  <si>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</si>
  <si>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</si>
  <si>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</si>
  <si>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</si>
  <si>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</si>
  <si>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</si>
  <si>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</si>
  <si>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</si>
  <si>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</si>
  <si>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</si>
  <si>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</si>
  <si>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</si>
  <si>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</si>
  <si>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</si>
  <si>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</si>
  <si>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</si>
  <si>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</si>
  <si>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</si>
  <si>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</si>
  <si>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</si>
  <si>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</si>
  <si>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</si>
  <si>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</si>
  <si>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</si>
  <si>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</si>
  <si>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</si>
  <si>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</si>
  <si>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</si>
  <si>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</si>
  <si>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</si>
  <si>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</si>
  <si>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</si>
  <si>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</si>
  <si>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</si>
  <si>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</si>
  <si>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</si>
  <si>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</si>
  <si>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</si>
  <si>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</si>
  <si>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</si>
  <si>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</si>
  <si>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</si>
  <si>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</si>
  <si>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</si>
  <si>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</si>
  <si>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</si>
  <si>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</si>
  <si>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</si>
  <si>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</si>
  <si>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</si>
  <si>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</si>
  <si>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</si>
  <si>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</si>
  <si>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</si>
  <si>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</si>
  <si>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</si>
  <si>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</si>
  <si>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</si>
  <si>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</si>
  <si>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</si>
  <si>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</si>
  <si>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</si>
  <si>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</si>
  <si>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</si>
  <si>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</si>
  <si>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</si>
  <si>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</si>
  <si>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</si>
  <si>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</si>
  <si>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</si>
  <si>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</si>
  <si>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</si>
  <si>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</si>
  <si>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</si>
  <si>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</si>
  <si>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</si>
  <si>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</si>
  <si>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</si>
  <si>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</si>
  <si>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</si>
  <si>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</si>
  <si>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</si>
  <si>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</si>
  <si>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</si>
  <si>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</si>
  <si>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</si>
  <si>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</si>
  <si>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</si>
  <si>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</si>
  <si>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</si>
  <si>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</si>
  <si>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</si>
  <si>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</si>
  <si>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</si>
  <si>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</si>
  <si>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</si>
  <si>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</si>
  <si>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</si>
  <si>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</si>
  <si>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</si>
  <si>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</si>
  <si>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</si>
  <si>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</si>
  <si>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</si>
  <si>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</si>
  <si>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</si>
  <si>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</si>
  <si>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</si>
  <si>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</si>
  <si>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</si>
  <si>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</si>
  <si>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</si>
  <si>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</si>
  <si>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</si>
  <si>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</si>
  <si>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</si>
  <si>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</si>
  <si>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</si>
  <si>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</si>
  <si>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</si>
  <si>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</si>
  <si>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</si>
  <si>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</si>
  <si>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</si>
  <si>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</si>
  <si>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</si>
  <si>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</si>
  <si>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</si>
  <si>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</si>
  <si>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</si>
  <si>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</si>
  <si>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</si>
  <si>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</si>
  <si>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</si>
  <si>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</si>
  <si>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</si>
  <si>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</si>
  <si>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</si>
  <si>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</si>
  <si>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</si>
  <si>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</si>
  <si>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</si>
  <si>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</si>
  <si>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</si>
  <si>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</si>
  <si>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</si>
  <si>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</si>
  <si>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</si>
  <si>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</si>
  <si>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</si>
  <si>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</si>
  <si>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</si>
  <si>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</si>
  <si>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</si>
  <si>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</si>
  <si>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</si>
  <si>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</si>
  <si>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</si>
  <si>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</si>
  <si>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</si>
  <si>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</si>
  <si>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</si>
  <si>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</si>
  <si>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</si>
  <si>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</si>
  <si>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</si>
  <si>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</si>
  <si>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</si>
  <si>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</si>
  <si>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</si>
  <si>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</si>
  <si>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</si>
  <si>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</si>
  <si>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</si>
  <si>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</si>
  <si>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</si>
  <si>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</si>
  <si>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</si>
  <si>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</si>
  <si>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</si>
  <si>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</si>
  <si>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</si>
  <si>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</si>
  <si>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</si>
  <si>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</si>
  <si>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</si>
  <si>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</si>
  <si>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</si>
  <si>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</si>
  <si>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</si>
  <si>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</si>
  <si>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</si>
  <si>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</si>
  <si>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</si>
  <si>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</si>
  <si>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</si>
  <si>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</si>
  <si>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</si>
  <si>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</si>
  <si>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</si>
  <si>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</si>
  <si>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</si>
  <si>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</si>
  <si>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</si>
  <si>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</si>
  <si>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</si>
  <si>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</si>
  <si>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</si>
  <si>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</si>
  <si>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</si>
  <si>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</si>
  <si>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</si>
  <si>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</si>
  <si>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</si>
  <si>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</si>
  <si>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</si>
  <si>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</si>
  <si>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</si>
  <si>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</si>
  <si>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</si>
  <si>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</si>
  <si>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</si>
  <si>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</si>
  <si>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</si>
  <si>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</si>
  <si>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</si>
  <si>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</si>
  <si>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</si>
  <si>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</si>
  <si>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</si>
  <si>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</si>
  <si>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</si>
  <si>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</si>
  <si>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</si>
  <si>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</si>
  <si>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</si>
  <si>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</si>
  <si>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</si>
  <si>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</si>
  <si>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</si>
  <si>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</si>
  <si>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</si>
  <si>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</si>
  <si>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</si>
  <si>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</si>
  <si>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</si>
  <si>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</si>
  <si>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</si>
  <si>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</si>
  <si>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</si>
  <si>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</si>
  <si>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</si>
  <si>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</si>
  <si>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</si>
  <si>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</si>
  <si>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</si>
  <si>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</si>
  <si>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</si>
  <si>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</si>
  <si>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</si>
  <si>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</si>
  <si>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</si>
  <si>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</si>
  <si>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</si>
  <si>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</si>
  <si>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</si>
  <si>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</si>
  <si>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</si>
  <si>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</si>
  <si>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</si>
  <si>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</si>
  <si>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</si>
  <si>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</si>
  <si>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</si>
  <si>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</si>
  <si>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</si>
  <si>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</si>
  <si>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</si>
  <si>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</si>
  <si>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</si>
  <si>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</si>
  <si>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</si>
  <si>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</si>
  <si>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</si>
  <si>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</si>
  <si>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</si>
  <si>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</si>
  <si>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</si>
  <si>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</si>
  <si>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</si>
  <si>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</si>
  <si>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</si>
  <si>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</si>
  <si>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</si>
  <si>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</si>
  <si>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</si>
  <si>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</si>
  <si>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</si>
  <si>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</si>
  <si>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</si>
  <si>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</si>
  <si>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</si>
  <si>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</si>
  <si>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</si>
  <si>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</si>
  <si>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</si>
  <si>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</si>
  <si>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</si>
  <si>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</si>
  <si>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</si>
  <si>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</si>
  <si>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</si>
  <si>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</si>
  <si>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</si>
  <si>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</si>
  <si>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</si>
  <si>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</si>
  <si>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</si>
  <si>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</si>
  <si>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</si>
  <si>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</si>
  <si>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</si>
  <si>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</si>
  <si>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</si>
  <si>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</si>
  <si>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</si>
  <si>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</si>
  <si>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</si>
  <si>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</si>
  <si>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</si>
  <si>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</si>
  <si>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</si>
  <si>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</si>
  <si>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</si>
  <si>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</si>
  <si>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</si>
  <si>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</si>
  <si>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</si>
  <si>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</si>
  <si>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</si>
  <si>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</si>
  <si>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</si>
  <si>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</si>
  <si>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</si>
  <si>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</si>
  <si>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</si>
  <si>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</si>
  <si>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</si>
  <si>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</si>
  <si>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</si>
  <si>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</si>
  <si>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</si>
  <si>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</si>
  <si>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</si>
  <si>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</si>
  <si>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</si>
  <si>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</si>
  <si>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</si>
  <si>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</si>
  <si>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</si>
  <si>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</si>
  <si>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</si>
  <si>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</si>
  <si>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</si>
  <si>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</si>
  <si>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</si>
  <si>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</si>
  <si>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</si>
  <si>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</si>
  <si>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</si>
  <si>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</si>
  <si>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</si>
  <si>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</si>
  <si>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</si>
  <si>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</si>
  <si>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</si>
  <si>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</si>
  <si>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</si>
  <si>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</si>
  <si>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</si>
  <si>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</si>
  <si>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</si>
  <si>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</si>
  <si>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</si>
  <si>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</si>
  <si>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</si>
  <si>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</si>
  <si>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</si>
  <si>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</si>
  <si>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</si>
  <si>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</si>
  <si>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</si>
  <si>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</si>
  <si>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</si>
  <si>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</si>
  <si>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</si>
  <si>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</si>
  <si>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</si>
  <si>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</si>
  <si>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</si>
  <si>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</si>
  <si>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</si>
  <si>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</si>
  <si>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</si>
  <si>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</si>
  <si>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</si>
  <si>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</si>
  <si>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</si>
  <si>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</si>
  <si>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</si>
  <si>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</si>
  <si>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</si>
  <si>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</si>
  <si>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</si>
  <si>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</si>
  <si>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</si>
  <si>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</si>
  <si>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</si>
  <si>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</si>
  <si>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</si>
  <si>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</si>
  <si>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</si>
  <si>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</si>
  <si>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</si>
  <si>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</si>
  <si>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</si>
  <si>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</si>
  <si>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</si>
  <si>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</si>
  <si>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</si>
  <si>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</si>
  <si>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</si>
  <si>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</si>
  <si>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</si>
  <si>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</si>
  <si>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</si>
  <si>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</si>
  <si>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</si>
  <si>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</si>
  <si>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</si>
  <si>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</si>
  <si>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</si>
  <si>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</si>
  <si>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</si>
  <si>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</si>
  <si>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</si>
  <si>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</si>
  <si>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</si>
  <si>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</si>
  <si>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</si>
  <si>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</si>
  <si>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</si>
  <si>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</si>
  <si>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</si>
  <si>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</si>
  <si>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</si>
  <si>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</si>
  <si>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</si>
  <si>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</si>
  <si>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</si>
  <si>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</si>
  <si>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</si>
  <si>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</si>
  <si>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</si>
  <si>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</si>
  <si>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</si>
  <si>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</si>
  <si>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</si>
  <si>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</si>
  <si>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</si>
  <si>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</si>
  <si>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</si>
  <si>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</si>
  <si>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</si>
  <si>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</si>
  <si>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</si>
  <si>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</si>
  <si>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</si>
  <si>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</si>
  <si>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</si>
  <si>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</si>
  <si>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</si>
  <si>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</si>
  <si>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</si>
  <si>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</si>
  <si>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</si>
  <si>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</si>
  <si>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</si>
  <si>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</si>
  <si>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</si>
  <si>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</si>
  <si>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</si>
  <si>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</si>
  <si>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</si>
  <si>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</si>
  <si>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</si>
  <si>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</si>
  <si>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</si>
  <si>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</si>
  <si>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</si>
  <si>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</si>
  <si>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</si>
  <si>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</si>
  <si>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</si>
  <si>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</si>
  <si>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</si>
  <si>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</si>
  <si>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</si>
  <si>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</si>
  <si>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</si>
  <si>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</si>
  <si>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</si>
  <si>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</si>
  <si>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</si>
  <si>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</si>
  <si>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</si>
  <si>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</si>
  <si>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</si>
  <si>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</si>
  <si>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</si>
  <si>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</si>
  <si>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</si>
  <si>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</si>
  <si>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</si>
  <si>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</si>
  <si>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</si>
  <si>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</si>
  <si>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</si>
  <si>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</si>
  <si>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</si>
  <si>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</si>
  <si>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</si>
  <si>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</si>
  <si>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</si>
  <si>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</si>
  <si>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</si>
  <si>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</si>
  <si>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</si>
  <si>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</si>
  <si>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</si>
  <si>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</si>
  <si>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</si>
  <si>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</si>
  <si>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</si>
  <si>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</si>
  <si>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</si>
  <si>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</si>
  <si>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</si>
  <si>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</si>
  <si>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</si>
  <si>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</si>
  <si>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</si>
  <si>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</si>
  <si>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</si>
  <si>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</si>
  <si>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</si>
  <si>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</si>
  <si>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</si>
  <si>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</si>
  <si>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</si>
  <si>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</si>
  <si>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</si>
  <si>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</si>
  <si>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</si>
  <si>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</si>
  <si>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</si>
  <si>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</si>
  <si>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</si>
  <si>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</si>
  <si>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</si>
  <si>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</si>
  <si>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</si>
  <si>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</si>
  <si>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</si>
  <si>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</si>
  <si>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</si>
  <si>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</si>
  <si>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</si>
  <si>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</si>
  <si>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</si>
  <si>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</si>
  <si>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</si>
  <si>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</si>
  <si>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</si>
  <si>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</si>
  <si>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</si>
  <si>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</si>
  <si>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</si>
  <si>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</si>
  <si>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</si>
  <si>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</si>
  <si>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</si>
  <si>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</si>
  <si>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</si>
  <si>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</si>
  <si>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</si>
  <si>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</si>
  <si>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</si>
  <si>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</si>
  <si>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</si>
  <si>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</si>
  <si>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</si>
  <si>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</si>
  <si>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</si>
  <si>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</si>
  <si>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</si>
  <si>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</si>
  <si>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</si>
  <si>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</si>
  <si>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</si>
  <si>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</si>
  <si>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</si>
  <si>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</si>
  <si>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</si>
  <si>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</si>
  <si>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</si>
  <si>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</si>
  <si>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</si>
  <si>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</si>
  <si>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</si>
  <si>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</si>
  <si>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</si>
  <si>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</si>
  <si>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</si>
  <si>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</si>
  <si>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</si>
  <si>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</si>
  <si>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</si>
  <si>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</si>
  <si>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</si>
  <si>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</si>
  <si>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</si>
  <si>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</si>
  <si>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</si>
  <si>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</si>
  <si>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</si>
  <si>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</si>
  <si>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</si>
  <si>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</si>
  <si>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</si>
  <si>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</si>
  <si>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</si>
  <si>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</si>
  <si>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</si>
  <si>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</si>
  <si>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</si>
  <si>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</si>
  <si>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</si>
  <si>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</si>
  <si>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</si>
  <si>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</si>
  <si>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</si>
  <si>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</si>
  <si>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</si>
  <si>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</si>
  <si>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</si>
  <si>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</si>
  <si>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</si>
  <si>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</si>
  <si>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</si>
  <si>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</si>
  <si>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</si>
  <si>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</si>
  <si>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</si>
  <si>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</si>
  <si>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</si>
  <si>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</si>
  <si>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</si>
  <si>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</si>
  <si>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</si>
  <si>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</si>
  <si>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</si>
  <si>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</si>
  <si>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</si>
  <si>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</si>
  <si>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</si>
  <si>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</si>
  <si>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</si>
  <si>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</si>
  <si>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</si>
  <si>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</si>
  <si>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</si>
  <si>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</si>
  <si>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</si>
  <si>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</si>
  <si>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</si>
  <si>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</si>
  <si>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</si>
  <si>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</si>
  <si>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</si>
  <si>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</si>
  <si>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</si>
  <si>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</si>
  <si>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</si>
  <si>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</si>
  <si>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</si>
  <si>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</si>
  <si>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</si>
  <si>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</si>
  <si>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</si>
  <si>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</si>
  <si>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</si>
  <si>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</si>
  <si>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</si>
  <si>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</si>
  <si>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</si>
  <si>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</si>
  <si>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</si>
  <si>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</si>
  <si>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</si>
  <si>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</si>
  <si>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</si>
  <si>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</si>
  <si>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</si>
  <si>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</si>
  <si>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</si>
  <si>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</si>
  <si>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</si>
  <si>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</si>
  <si>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</si>
  <si>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</si>
  <si>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</si>
  <si>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</si>
  <si>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</si>
  <si>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</si>
  <si>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</si>
  <si>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</si>
  <si>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</si>
  <si>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</si>
  <si>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</si>
  <si>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</si>
  <si>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</si>
  <si>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</si>
  <si>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</si>
  <si>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</si>
  <si>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</si>
  <si>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</si>
  <si>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</si>
  <si>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</si>
  <si>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</si>
  <si>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</si>
  <si>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</si>
  <si>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</si>
  <si>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</si>
  <si>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</si>
  <si>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</si>
  <si>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</si>
  <si>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</si>
  <si>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</si>
  <si>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</si>
  <si>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</si>
  <si>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</si>
  <si>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</si>
  <si>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</si>
  <si>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</si>
  <si>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</si>
  <si>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</si>
  <si>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</si>
  <si>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</si>
  <si>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</si>
  <si>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</si>
  <si>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</si>
  <si>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</si>
  <si>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</si>
  <si>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</si>
  <si>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</si>
  <si>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</si>
  <si>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</si>
  <si>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</si>
  <si>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</si>
  <si>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</si>
  <si>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</si>
  <si>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</si>
  <si>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</si>
  <si>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</si>
  <si>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</si>
  <si>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</si>
  <si>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</si>
  <si>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</si>
  <si>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</si>
  <si>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</si>
  <si>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</si>
  <si>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</si>
  <si>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</si>
  <si>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</si>
  <si>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</si>
  <si>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</si>
  <si>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</si>
  <si>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</si>
  <si>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</si>
  <si>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</si>
  <si>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</si>
  <si>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</si>
  <si>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</si>
  <si>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</si>
  <si>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</si>
  <si>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</si>
  <si>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</si>
  <si>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</si>
  <si>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</si>
  <si>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</si>
  <si>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</si>
  <si>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</si>
  <si>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</si>
  <si>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</si>
  <si>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</si>
  <si>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</si>
  <si>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</si>
  <si>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</si>
  <si>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</si>
  <si>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</si>
  <si>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</si>
  <si>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</si>
  <si>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</si>
  <si>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</si>
  <si>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</si>
  <si>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</si>
  <si>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</si>
  <si>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</si>
  <si>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</si>
  <si>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</si>
  <si>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</si>
  <si>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</si>
  <si>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</si>
  <si>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</si>
  <si>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</si>
  <si>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</si>
  <si>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</si>
  <si>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</si>
  <si>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</si>
  <si>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</si>
  <si>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</si>
  <si>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</si>
  <si>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</si>
  <si>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</si>
  <si>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</si>
  <si>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</si>
  <si>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</si>
  <si>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</si>
  <si>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</si>
  <si>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</si>
  <si>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</si>
  <si>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</si>
  <si>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</si>
  <si>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</si>
  <si>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</si>
  <si>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</si>
  <si>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</si>
  <si>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</si>
  <si>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</si>
  <si>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</si>
  <si>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</si>
  <si>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</si>
  <si>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</si>
  <si>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</si>
  <si>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</si>
  <si>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</si>
  <si>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</si>
  <si>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</si>
  <si>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</si>
  <si>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</si>
  <si>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</si>
  <si>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</si>
  <si>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</si>
  <si>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</si>
  <si>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</si>
  <si>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</si>
  <si>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</si>
  <si>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</si>
  <si>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</si>
  <si>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</si>
  <si>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</si>
  <si>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</si>
  <si>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</si>
  <si>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</si>
  <si>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</si>
  <si>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</si>
  <si>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</si>
  <si>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</si>
  <si>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</si>
  <si>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</si>
  <si>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</si>
  <si>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</si>
  <si>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</si>
  <si>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</si>
  <si>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</si>
  <si>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</si>
  <si>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</si>
  <si>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</si>
  <si>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</si>
  <si>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</si>
  <si>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</si>
  <si>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</si>
  <si>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</si>
  <si>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</si>
  <si>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</si>
  <si>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</si>
  <si>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</si>
  <si>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</si>
  <si>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</si>
  <si>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</si>
  <si>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</si>
  <si>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</si>
  <si>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</si>
  <si>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</si>
  <si>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</si>
  <si>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</si>
  <si>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</si>
  <si>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</si>
  <si>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</si>
  <si>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</si>
  <si>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</si>
  <si>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</si>
  <si>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</si>
  <si>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</si>
  <si>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</si>
  <si>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</si>
  <si>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</si>
  <si>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</si>
  <si>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</si>
  <si>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</si>
  <si>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</si>
  <si>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</si>
  <si>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</si>
  <si>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</si>
  <si>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</si>
  <si>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</si>
  <si>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</si>
  <si>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</si>
  <si>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</si>
  <si>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</si>
  <si>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</si>
  <si>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</si>
  <si>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</si>
  <si>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</si>
  <si>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</si>
  <si>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</si>
  <si>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</si>
  <si>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</si>
  <si>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</si>
  <si>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</si>
  <si>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</si>
  <si>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</si>
  <si>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</si>
  <si>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</si>
  <si>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</si>
  <si>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</si>
  <si>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</si>
  <si>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</si>
  <si>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</si>
  <si>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</si>
  <si>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</si>
  <si>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</si>
  <si>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</si>
  <si>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</si>
  <si>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</si>
  <si>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</si>
  <si>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</si>
  <si>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</si>
  <si>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</si>
  <si>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</si>
  <si>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</si>
  <si>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</si>
  <si>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</si>
  <si>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</si>
  <si>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</si>
  <si>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</si>
  <si>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</si>
  <si>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</si>
  <si>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</si>
  <si>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</si>
  <si>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</si>
  <si>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</si>
  <si>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</si>
  <si>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</si>
  <si>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</si>
  <si>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</si>
  <si>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</si>
  <si>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</si>
  <si>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</si>
  <si>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</si>
  <si>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</si>
  <si>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</si>
  <si>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</si>
  <si>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</si>
  <si>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</si>
  <si>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</si>
  <si>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</si>
  <si>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</si>
  <si>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</si>
  <si>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</si>
  <si>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</si>
  <si>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</si>
  <si>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</si>
  <si>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</si>
  <si>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</si>
  <si>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</si>
  <si>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</si>
  <si>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</si>
  <si>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</si>
  <si>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</si>
  <si>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</si>
  <si>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</si>
  <si>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</si>
  <si>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</si>
  <si>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</si>
  <si>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</si>
  <si>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</si>
  <si>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</si>
  <si>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</si>
  <si>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</si>
  <si>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</si>
  <si>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</si>
  <si>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</si>
  <si>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</si>
  <si>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</si>
  <si>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</si>
  <si>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</si>
  <si>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</si>
  <si>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</si>
  <si>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</si>
  <si>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</si>
  <si>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</si>
  <si>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</si>
  <si>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</si>
  <si>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</si>
  <si>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</si>
  <si>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</si>
  <si>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</si>
  <si>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</si>
  <si>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</si>
  <si>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</si>
  <si>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</si>
  <si>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</si>
  <si>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</si>
  <si>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</si>
  <si>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</si>
  <si>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</si>
  <si>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</si>
  <si>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</si>
  <si>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</si>
  <si>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</si>
  <si>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</si>
  <si>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</si>
  <si>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</si>
  <si>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</si>
  <si>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</si>
  <si>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</si>
  <si>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</si>
  <si>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</si>
  <si>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</si>
  <si>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</si>
  <si>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</si>
  <si>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</si>
  <si>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</si>
  <si>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</si>
  <si>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</si>
  <si>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</si>
  <si>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</si>
  <si>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</si>
  <si>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</si>
  <si>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</si>
  <si>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</si>
  <si>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</si>
  <si>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</si>
  <si>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</si>
  <si>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</si>
  <si>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</si>
  <si>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</si>
  <si>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</si>
  <si>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</si>
  <si>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</si>
  <si>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</si>
  <si>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</si>
  <si>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</si>
  <si>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</si>
  <si>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</si>
  <si>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</si>
  <si>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</si>
  <si>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</si>
  <si>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</si>
  <si>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</si>
  <si>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</si>
  <si>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</si>
  <si>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</si>
  <si>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</si>
  <si>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</si>
  <si>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</si>
  <si>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</si>
  <si>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</si>
  <si>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</si>
  <si>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</si>
  <si>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</si>
  <si>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</si>
  <si>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</si>
  <si>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</si>
  <si>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</si>
  <si>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</si>
  <si>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</si>
  <si>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</si>
  <si>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</si>
  <si>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</si>
  <si>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</si>
  <si>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</si>
  <si>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</si>
  <si>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</si>
  <si>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</si>
  <si>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</si>
  <si>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</si>
  <si>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</si>
  <si>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</si>
  <si>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</si>
  <si>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</si>
  <si>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</si>
  <si>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</si>
  <si>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</si>
  <si>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</si>
  <si>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</si>
  <si>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</si>
  <si>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</si>
  <si>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</si>
  <si>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</si>
  <si>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</si>
  <si>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</si>
  <si>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</si>
  <si>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</si>
  <si>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</si>
  <si>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</si>
  <si>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</si>
  <si>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</si>
  <si>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</si>
  <si>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</si>
  <si>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</si>
  <si>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</si>
  <si>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</si>
  <si>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</si>
  <si>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</si>
  <si>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</si>
  <si>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</si>
  <si>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</si>
  <si>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</si>
  <si>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</si>
  <si>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</si>
  <si>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</si>
  <si>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</si>
  <si>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</si>
  <si>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</si>
  <si>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</si>
  <si>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</si>
  <si>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</si>
  <si>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</si>
  <si>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</si>
  <si>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</si>
  <si>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</si>
  <si>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</si>
  <si>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</si>
  <si>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</si>
  <si>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</si>
  <si>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</si>
  <si>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</si>
  <si>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</si>
  <si>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</si>
  <si>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</si>
  <si>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</si>
  <si>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</si>
  <si>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</si>
  <si>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</si>
  <si>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</si>
  <si>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</si>
  <si>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</si>
  <si>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</si>
  <si>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</si>
  <si>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</si>
  <si>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</si>
  <si>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</si>
  <si>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</si>
  <si>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</si>
  <si>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</si>
  <si>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</si>
  <si>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</si>
  <si>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</si>
  <si>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</si>
  <si>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</si>
  <si>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</si>
  <si>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</si>
  <si>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</si>
  <si>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</si>
  <si>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</si>
  <si>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</si>
  <si>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</si>
  <si>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</si>
  <si>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</si>
  <si>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</si>
  <si>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</si>
  <si>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</si>
  <si>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</si>
  <si>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</si>
  <si>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</si>
  <si>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</si>
  <si>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</si>
  <si>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</si>
  <si>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</si>
  <si>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</si>
  <si>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</si>
  <si>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</si>
  <si>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</si>
  <si>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</si>
  <si>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</si>
  <si>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</si>
  <si>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</si>
  <si>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</si>
  <si>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</si>
  <si>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</si>
  <si>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</si>
  <si>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</si>
  <si>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</si>
  <si>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</si>
  <si>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</si>
  <si>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</si>
  <si>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</si>
  <si>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</si>
  <si>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</si>
  <si>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</si>
  <si>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</si>
  <si>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</si>
  <si>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</si>
  <si>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</si>
  <si>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</si>
  <si>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</si>
  <si>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</si>
  <si>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</si>
  <si>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</si>
  <si>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</si>
  <si>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</si>
  <si>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</si>
  <si>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</si>
  <si>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</si>
  <si>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</si>
  <si>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</si>
  <si>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</si>
  <si>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</si>
  <si>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</si>
  <si>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</si>
  <si>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</si>
  <si>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</si>
  <si>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</si>
  <si>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</si>
  <si>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</si>
  <si>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</si>
  <si>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</si>
  <si>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</si>
  <si>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</si>
  <si>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</si>
  <si>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</si>
  <si>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</si>
  <si>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</si>
  <si>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</si>
  <si>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</si>
  <si>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</si>
  <si>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</si>
  <si>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</si>
  <si>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</si>
  <si>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</si>
  <si>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</si>
  <si>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</si>
  <si>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</si>
  <si>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</si>
  <si>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</si>
  <si>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</si>
  <si>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</si>
  <si>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</si>
  <si>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</si>
  <si>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</si>
  <si>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</si>
  <si>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</si>
  <si>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</si>
  <si>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</si>
  <si>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</si>
  <si>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</si>
  <si>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</si>
  <si>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</si>
  <si>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</si>
  <si>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</si>
  <si>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</si>
  <si>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</si>
  <si>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</si>
  <si>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</si>
  <si>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</si>
  <si>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</si>
  <si>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</si>
  <si>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</si>
  <si>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</si>
  <si>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</si>
  <si>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</si>
  <si>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</si>
  <si>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</si>
  <si>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</si>
  <si>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</si>
  <si>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</si>
  <si>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</si>
  <si>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</si>
  <si>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</si>
  <si>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</si>
  <si>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</si>
  <si>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</si>
  <si>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</si>
  <si>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</si>
  <si>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</si>
  <si>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</si>
  <si>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</si>
  <si>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</si>
  <si>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</si>
  <si>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</si>
  <si>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</si>
  <si>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</si>
  <si>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</si>
  <si>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</si>
  <si>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</si>
  <si>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</si>
  <si>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</si>
  <si>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</si>
  <si>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</si>
  <si>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</si>
  <si>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</si>
  <si>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</si>
  <si>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</si>
  <si>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</si>
  <si>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</si>
  <si>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</si>
  <si>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</si>
  <si>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</si>
  <si>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</si>
  <si>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</si>
  <si>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</si>
  <si>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</si>
  <si>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</si>
  <si>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</si>
  <si>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</si>
  <si>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</si>
  <si>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</si>
  <si>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</si>
  <si>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</si>
  <si>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</si>
  <si>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</si>
  <si>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</si>
  <si>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</si>
  <si>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</si>
  <si>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</si>
  <si>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</si>
  <si>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</si>
  <si>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</si>
  <si>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</si>
  <si>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</si>
  <si>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</si>
  <si>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</si>
  <si>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</si>
  <si>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</si>
  <si>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</si>
  <si>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</si>
  <si>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</si>
  <si>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</si>
  <si>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</si>
  <si>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</si>
  <si>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</si>
  <si>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</si>
  <si>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</si>
  <si>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</si>
  <si>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</si>
  <si>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</si>
  <si>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</si>
  <si>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</si>
  <si>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</si>
  <si>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</si>
  <si>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</si>
  <si>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</si>
  <si>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</si>
  <si>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</si>
  <si>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</si>
  <si>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</si>
  <si>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</si>
  <si>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</si>
  <si>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</si>
  <si>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</si>
  <si>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</si>
  <si>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</si>
  <si>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</si>
  <si>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</si>
  <si>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</si>
  <si>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</si>
  <si>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</si>
  <si>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</si>
  <si>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</si>
  <si>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</si>
  <si>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</si>
  <si>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</si>
  <si>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</si>
  <si>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</si>
  <si>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</si>
  <si>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</si>
  <si>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</si>
  <si>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</si>
  <si>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</si>
  <si>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</si>
  <si>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</si>
  <si>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</si>
  <si>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</si>
  <si>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</si>
  <si>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</si>
  <si>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</si>
  <si>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</si>
  <si>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</si>
  <si>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</si>
  <si>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</si>
  <si>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</si>
  <si>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</si>
  <si>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</si>
  <si>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</si>
  <si>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</si>
  <si>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</si>
  <si>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</si>
  <si>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</si>
  <si>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</si>
  <si>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</si>
  <si>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</si>
  <si>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</si>
  <si>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</si>
  <si>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</si>
  <si>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</si>
  <si>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</si>
  <si>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</si>
  <si>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</si>
  <si>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</si>
  <si>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</si>
  <si>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</si>
  <si>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</si>
  <si>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</si>
  <si>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</si>
  <si>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</si>
  <si>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</si>
  <si>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</si>
  <si>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</si>
  <si>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</si>
  <si>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</si>
  <si>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</si>
  <si>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</si>
  <si>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</si>
  <si>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</si>
  <si>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</si>
  <si>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</si>
  <si>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</si>
  <si>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</si>
  <si>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</si>
  <si>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</si>
  <si>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</si>
  <si>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</si>
  <si>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</si>
  <si>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</si>
  <si>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</si>
  <si>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</si>
  <si>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</si>
  <si>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</si>
  <si>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</si>
  <si>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</si>
  <si>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</si>
  <si>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</si>
  <si>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</si>
  <si>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</si>
  <si>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</si>
  <si>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</si>
  <si>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</si>
  <si>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</si>
  <si>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</si>
  <si>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</si>
  <si>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</si>
  <si>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</si>
  <si>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</si>
  <si>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</si>
  <si>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</si>
  <si>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</si>
  <si>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</si>
  <si>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</si>
  <si>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</si>
  <si>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</si>
  <si>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</si>
  <si>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</si>
  <si>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</si>
  <si>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</si>
  <si>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</si>
  <si>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</si>
  <si>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</si>
  <si>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</si>
  <si>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</si>
  <si>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</si>
  <si>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</si>
  <si>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</si>
  <si>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</si>
  <si>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</si>
  <si>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</si>
  <si>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</si>
  <si>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</si>
  <si>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</si>
  <si>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</si>
  <si>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</si>
  <si>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</si>
  <si>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</si>
  <si>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</si>
  <si>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</si>
  <si>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</si>
  <si>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</si>
  <si>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</si>
  <si>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</si>
  <si>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</si>
  <si>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</si>
  <si>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</si>
  <si>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</si>
  <si>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</si>
  <si>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</si>
  <si>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</si>
  <si>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</si>
  <si>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</si>
  <si>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</si>
  <si>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</si>
  <si>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</si>
  <si>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</si>
  <si>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</si>
  <si>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</si>
  <si>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</si>
  <si>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</si>
  <si>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</si>
  <si>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</si>
  <si>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</si>
  <si>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</si>
  <si>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</si>
  <si>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</si>
  <si>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</si>
  <si>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</si>
  <si>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</si>
  <si>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</si>
  <si>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</si>
  <si>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</si>
  <si>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</si>
  <si>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</si>
  <si>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</si>
  <si>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</si>
  <si>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</si>
  <si>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</si>
  <si>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</si>
  <si>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</si>
  <si>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</si>
  <si>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</si>
  <si>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</si>
  <si>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</si>
  <si>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</si>
  <si>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</si>
  <si>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</si>
  <si>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</si>
  <si>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</si>
  <si>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</si>
  <si>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</si>
  <si>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</si>
  <si>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</si>
  <si>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</si>
  <si>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</si>
  <si>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</si>
  <si>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</si>
  <si>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</si>
  <si>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</si>
  <si>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</si>
  <si>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</si>
  <si>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</si>
  <si>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</si>
  <si>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</si>
  <si>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</si>
  <si>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</si>
  <si>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</si>
  <si>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</si>
  <si>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</si>
  <si>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</si>
  <si>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</si>
  <si>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</si>
  <si>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</si>
  <si>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</si>
  <si>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</si>
  <si>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</si>
  <si>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</si>
  <si>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</si>
  <si>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</si>
  <si>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</si>
  <si>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</si>
  <si>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</si>
  <si>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</si>
  <si>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</si>
  <si>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</si>
  <si>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</si>
  <si>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</si>
  <si>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</si>
  <si>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</si>
  <si>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</si>
  <si>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</si>
  <si>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</si>
  <si>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</si>
  <si>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</si>
  <si>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</si>
  <si>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</si>
  <si>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</si>
  <si>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</si>
  <si>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</si>
  <si>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</si>
  <si>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</si>
  <si>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</si>
  <si>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</si>
  <si>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</si>
  <si>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</si>
  <si>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</si>
  <si>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</si>
  <si>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</si>
  <si>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</si>
  <si>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</si>
  <si>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</si>
  <si>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</si>
  <si>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</si>
  <si>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</si>
  <si>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</si>
  <si>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</si>
  <si>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</si>
  <si>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</si>
  <si>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</si>
  <si>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</si>
  <si>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</si>
  <si>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</si>
  <si>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</si>
  <si>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</si>
  <si>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</si>
  <si>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</si>
  <si>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</si>
  <si>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</si>
  <si>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</si>
  <si>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</si>
  <si>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</si>
  <si>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</si>
  <si>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</si>
  <si>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</si>
  <si>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</si>
  <si>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</si>
  <si>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</si>
  <si>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</si>
  <si>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</si>
  <si>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</si>
  <si>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</si>
  <si>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</si>
  <si>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</si>
  <si>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</si>
  <si>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</si>
  <si>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</si>
  <si>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</si>
  <si>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</si>
  <si>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</si>
  <si>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</si>
  <si>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</si>
  <si>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</si>
  <si>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</si>
  <si>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</si>
  <si>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</si>
  <si>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</si>
  <si>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</si>
  <si>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</si>
  <si>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</si>
  <si>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</si>
  <si>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</si>
  <si>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</si>
  <si>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</si>
  <si>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</si>
  <si>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</si>
  <si>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</si>
  <si>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</si>
  <si>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</si>
  <si>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</si>
  <si>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</si>
  <si>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</si>
  <si>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</si>
  <si>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</si>
  <si>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</si>
  <si>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</si>
  <si>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</si>
  <si>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</si>
  <si>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</si>
  <si>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</si>
  <si>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</si>
  <si>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</si>
  <si>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</si>
  <si>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</si>
  <si>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</si>
  <si>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</si>
  <si>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</si>
  <si>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</si>
  <si>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</si>
  <si>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</si>
  <si>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</si>
  <si>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</si>
  <si>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</si>
  <si>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</si>
  <si>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</si>
  <si>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</si>
  <si>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</si>
  <si>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</si>
  <si>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</si>
  <si>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</si>
  <si>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</si>
  <si>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</si>
  <si>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</si>
  <si>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</si>
  <si>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</si>
  <si>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</si>
  <si>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</si>
  <si>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</si>
  <si>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</si>
  <si>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</si>
  <si>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</si>
  <si>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</si>
  <si>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</si>
  <si>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</si>
  <si>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</si>
  <si>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</si>
  <si>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</si>
  <si>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</si>
  <si>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</si>
  <si>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</si>
  <si>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</si>
  <si>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</si>
  <si>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</si>
  <si>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</si>
  <si>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</si>
  <si>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</si>
  <si>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</si>
  <si>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</si>
  <si>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</si>
  <si>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</si>
  <si>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</si>
  <si>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</si>
  <si>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</si>
  <si>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</si>
  <si>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</si>
  <si>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</si>
  <si>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</si>
  <si>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</si>
  <si>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</si>
  <si>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</si>
  <si>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</si>
  <si>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</si>
  <si>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</si>
  <si>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</si>
  <si>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</si>
  <si>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</si>
  <si>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</si>
  <si>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</si>
  <si>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</si>
  <si>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</si>
  <si>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</si>
  <si>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</si>
  <si>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</si>
  <si>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</si>
  <si>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</si>
  <si>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</si>
  <si>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</si>
  <si>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</si>
  <si>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</si>
  <si>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</si>
  <si>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</si>
  <si>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</si>
  <si>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</si>
  <si>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</si>
  <si>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</si>
  <si>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</si>
  <si>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</si>
  <si>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</si>
  <si>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</si>
  <si>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</si>
  <si>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</si>
  <si>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</si>
  <si>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</si>
  <si>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</si>
  <si>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</si>
  <si>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</si>
  <si>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</si>
  <si>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</si>
  <si>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</si>
  <si>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</si>
  <si>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</si>
  <si>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</si>
  <si>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</si>
  <si>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</si>
  <si>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</si>
  <si>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</si>
  <si>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</si>
  <si>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</si>
  <si>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</si>
  <si>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</si>
  <si>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</si>
  <si>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</si>
  <si>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</si>
  <si>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</si>
  <si>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</si>
  <si>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</si>
  <si>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</si>
  <si>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</si>
  <si>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</si>
  <si>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</si>
  <si>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</si>
  <si>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</si>
  <si>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</si>
  <si>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</si>
  <si>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</si>
  <si>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</si>
  <si>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</si>
  <si>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</si>
  <si>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</si>
  <si>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</si>
  <si>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</si>
  <si>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</si>
  <si>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</si>
  <si>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</si>
  <si>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</si>
  <si>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</si>
  <si>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</si>
  <si>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</si>
  <si>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</si>
  <si>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</si>
  <si>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</si>
  <si>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</si>
  <si>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</si>
  <si>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</si>
  <si>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</si>
  <si>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</si>
  <si>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</si>
  <si>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</si>
  <si>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</si>
  <si>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</si>
  <si>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</si>
  <si>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</si>
  <si>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</si>
  <si>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</si>
  <si>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</si>
  <si>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</si>
  <si>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</si>
  <si>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</si>
  <si>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</si>
  <si>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</si>
  <si>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</si>
  <si>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</si>
  <si>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</si>
  <si>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</si>
  <si>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</si>
  <si>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</si>
  <si>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</si>
  <si>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</si>
  <si>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</si>
  <si>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</si>
  <si>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</si>
  <si>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</si>
  <si>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</si>
  <si>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</si>
  <si>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</si>
  <si>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</si>
  <si>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</si>
  <si>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</si>
  <si>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</si>
  <si>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</si>
  <si>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</si>
  <si>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</si>
  <si>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</si>
  <si>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</si>
  <si>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</si>
  <si>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</si>
  <si>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</si>
  <si>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</si>
  <si>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</si>
  <si>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</si>
  <si>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</si>
  <si>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</si>
  <si>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</si>
  <si>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</si>
  <si>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</si>
  <si>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</si>
  <si>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</si>
  <si>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</si>
  <si>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</si>
  <si>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</si>
  <si>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</si>
  <si>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</si>
  <si>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</si>
  <si>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</si>
  <si>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</si>
  <si>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</si>
  <si>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</si>
  <si>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</si>
  <si>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</si>
  <si>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</si>
  <si>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</si>
  <si>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</si>
  <si>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</si>
  <si>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</si>
  <si>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</si>
  <si>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</si>
  <si>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</si>
  <si>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</si>
  <si>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</si>
  <si>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</si>
  <si>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</si>
  <si>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</si>
  <si>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</si>
  <si>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</si>
  <si>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</si>
  <si>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</si>
  <si>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</si>
  <si>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</si>
  <si>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</si>
  <si>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</si>
  <si>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</si>
  <si>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</si>
  <si>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</si>
  <si>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</si>
  <si>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</si>
  <si>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</si>
  <si>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</si>
  <si>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</si>
  <si>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</si>
  <si>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</si>
  <si>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</si>
  <si>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</si>
  <si>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</si>
  <si>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</si>
  <si>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</si>
  <si>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</si>
  <si>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</si>
  <si>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</si>
  <si>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</si>
  <si>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</si>
  <si>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</si>
  <si>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</si>
  <si>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</si>
  <si>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</si>
  <si>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</si>
  <si>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</si>
  <si>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</si>
  <si>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</si>
  <si>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</si>
  <si>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</si>
  <si>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</si>
  <si>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</si>
  <si>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</si>
  <si>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</si>
  <si>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</si>
  <si>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</si>
  <si>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</si>
  <si>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</si>
  <si>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</si>
  <si>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</si>
  <si>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</si>
  <si>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</si>
  <si>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</si>
  <si>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</si>
  <si>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</si>
  <si>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</si>
  <si>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</si>
  <si>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</si>
  <si>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</si>
  <si>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</si>
  <si>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</si>
  <si>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</si>
  <si>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</si>
  <si>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</si>
  <si>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</si>
  <si>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</si>
  <si>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</si>
  <si>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</si>
  <si>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</si>
  <si>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</si>
  <si>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</si>
  <si>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</si>
  <si>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</si>
  <si>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</si>
  <si>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</si>
  <si>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</si>
  <si>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</si>
  <si>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</si>
  <si>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</si>
  <si>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</si>
  <si>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</si>
  <si>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</si>
  <si>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</si>
  <si>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</si>
  <si>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</si>
  <si>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</si>
  <si>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</si>
  <si>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</si>
  <si>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</si>
  <si>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</si>
  <si>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</si>
  <si>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</si>
  <si>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</si>
  <si>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</si>
  <si>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</si>
  <si>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</si>
  <si>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</si>
  <si>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</si>
  <si>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</si>
  <si>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</si>
  <si>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</si>
  <si>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</si>
  <si>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</si>
  <si>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</si>
  <si>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</si>
  <si>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</si>
  <si>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</si>
  <si>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</si>
  <si>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</si>
  <si>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</si>
  <si>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</si>
  <si>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</si>
  <si>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</si>
  <si>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</si>
  <si>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</si>
  <si>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</si>
  <si>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</si>
  <si>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</si>
  <si>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</si>
  <si>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</si>
  <si>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</si>
  <si>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</si>
  <si>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</si>
  <si>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</si>
  <si>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</si>
  <si>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</si>
  <si>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</si>
  <si>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</si>
  <si>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</si>
  <si>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</si>
  <si>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</si>
  <si>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</si>
  <si>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</si>
  <si>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</si>
  <si>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</si>
  <si>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</si>
  <si>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</si>
  <si>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</si>
  <si>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</si>
  <si>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</si>
  <si>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</si>
  <si>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</si>
  <si>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</si>
  <si>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</si>
  <si>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</si>
  <si>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</si>
  <si>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</si>
  <si>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</si>
  <si>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</si>
  <si>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</si>
  <si>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</si>
  <si>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</si>
  <si>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</si>
  <si>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</si>
  <si>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</si>
  <si>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</si>
  <si>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</si>
  <si>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</si>
  <si>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</si>
  <si>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</si>
  <si>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</si>
  <si>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</si>
  <si>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</si>
  <si>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</si>
  <si>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</si>
  <si>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</si>
  <si>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</si>
  <si>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</si>
  <si>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</si>
  <si>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</si>
  <si>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</si>
  <si>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</si>
  <si>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</si>
  <si>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</si>
  <si>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</si>
  <si>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</si>
  <si>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</si>
  <si>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</si>
  <si>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</si>
  <si>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</si>
  <si>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</si>
  <si>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</si>
  <si>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</si>
  <si>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</si>
  <si>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</si>
  <si>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</si>
  <si>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</si>
  <si>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</si>
  <si>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</si>
  <si>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</si>
  <si>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</si>
  <si>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</si>
  <si>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</si>
  <si>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</si>
  <si>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</si>
  <si>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</si>
  <si>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</si>
  <si>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</si>
  <si>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</si>
  <si>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</si>
  <si>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</si>
  <si>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</si>
  <si>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</si>
  <si>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</si>
  <si>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</si>
  <si>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</si>
  <si>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</si>
  <si>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</si>
  <si>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</si>
  <si>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</si>
  <si>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</si>
  <si>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</si>
  <si>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</si>
  <si>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</si>
  <si>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</si>
  <si>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</si>
  <si>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</si>
  <si>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</si>
  <si>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</si>
  <si>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</si>
  <si>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</si>
  <si>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</si>
  <si>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</si>
  <si>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</si>
  <si>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</si>
  <si>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</si>
  <si>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</si>
  <si>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</si>
  <si>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</si>
  <si>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</si>
  <si>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</si>
  <si>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</si>
  <si>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</si>
  <si>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</si>
  <si>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</si>
  <si>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</si>
  <si>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</si>
  <si>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</si>
  <si>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</si>
  <si>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</si>
  <si>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</si>
  <si>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</si>
  <si>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</si>
  <si>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</si>
  <si>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</si>
  <si>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</si>
  <si>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</si>
  <si>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</si>
  <si>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</si>
  <si>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</si>
  <si>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</si>
  <si>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</si>
  <si>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</si>
  <si>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</si>
  <si>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</si>
  <si>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</si>
  <si>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</si>
  <si>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</si>
  <si>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</si>
  <si>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</si>
  <si>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</si>
  <si>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</si>
  <si>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</si>
  <si>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</si>
  <si>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</si>
  <si>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</si>
  <si>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</si>
  <si>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</si>
  <si>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</si>
  <si>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</si>
  <si>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</si>
  <si>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</si>
  <si>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</si>
  <si>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</si>
  <si>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</si>
  <si>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</si>
  <si>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</si>
  <si>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</si>
  <si>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</si>
  <si>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</si>
  <si>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</si>
  <si>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</si>
  <si>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</si>
  <si>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</si>
  <si>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</si>
  <si>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</si>
  <si>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</si>
  <si>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</si>
  <si>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</si>
  <si>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</si>
  <si>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</si>
  <si>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</si>
  <si>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</si>
  <si>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</si>
  <si>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</si>
  <si>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</si>
  <si>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</si>
  <si>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</si>
  <si>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</si>
  <si>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</si>
  <si>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</si>
  <si>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</si>
  <si>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</si>
  <si>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</si>
  <si>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</si>
  <si>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</si>
  <si>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</si>
  <si>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</si>
  <si>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</si>
  <si>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</si>
  <si>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</si>
  <si>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</si>
  <si>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</si>
  <si>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</si>
  <si>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</si>
  <si>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</si>
  <si>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</si>
  <si>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</si>
  <si>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</si>
  <si>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</si>
  <si>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</si>
  <si>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</si>
  <si>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</si>
  <si>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</si>
  <si>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</si>
  <si>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</si>
  <si>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</si>
  <si>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</si>
  <si>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</si>
  <si>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</si>
  <si>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</si>
  <si>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</si>
  <si>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</si>
  <si>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</si>
  <si>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</si>
  <si>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</si>
  <si>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</si>
  <si>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</si>
  <si>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</si>
  <si>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</si>
  <si>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</si>
  <si>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</si>
  <si>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</si>
  <si>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</si>
  <si>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</si>
  <si>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</si>
  <si>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</si>
  <si>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</si>
  <si>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</si>
  <si>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</si>
  <si>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</si>
  <si>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</si>
  <si>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</si>
  <si>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</si>
  <si>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</si>
  <si>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</si>
  <si>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</si>
  <si>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</si>
  <si>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</si>
  <si>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</si>
  <si>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</si>
  <si>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</si>
  <si>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</si>
  <si>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</si>
  <si>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</si>
  <si>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</si>
  <si>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</si>
  <si>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</si>
  <si>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</si>
  <si>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</si>
  <si>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</si>
  <si>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</si>
  <si>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</si>
  <si>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</si>
  <si>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</si>
  <si>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</si>
  <si>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</si>
  <si>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</si>
  <si>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</si>
  <si>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</si>
  <si>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</si>
  <si>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</si>
  <si>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</si>
  <si>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</si>
  <si>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</si>
  <si>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</si>
  <si>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</si>
  <si>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</si>
  <si>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</si>
  <si>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</si>
  <si>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</si>
  <si>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</si>
  <si>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</si>
  <si>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</si>
  <si>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</si>
  <si>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</si>
  <si>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</si>
  <si>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</si>
  <si>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</si>
  <si>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</si>
  <si>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</si>
  <si>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</si>
  <si>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</si>
  <si>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</si>
  <si>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</si>
  <si>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</si>
  <si>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</si>
  <si>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</si>
  <si>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</si>
  <si>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</si>
  <si>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</si>
  <si>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</si>
  <si>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</si>
  <si>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</si>
  <si>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</si>
  <si>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</si>
  <si>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</si>
  <si>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</si>
  <si>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</si>
  <si>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</si>
  <si>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</si>
  <si>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</si>
  <si>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</si>
  <si>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</si>
  <si>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</si>
  <si>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</si>
  <si>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</si>
  <si>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</si>
  <si>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</si>
  <si>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</si>
  <si>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</si>
  <si>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</si>
  <si>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</si>
  <si>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</si>
  <si>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</si>
  <si>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</si>
  <si>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</si>
  <si>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</si>
  <si>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</si>
  <si>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</si>
  <si>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</si>
  <si>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</si>
  <si>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</si>
  <si>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</si>
  <si>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</si>
  <si>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</si>
  <si>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</si>
  <si>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</si>
  <si>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</si>
  <si>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</si>
  <si>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</si>
  <si>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</si>
  <si>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</si>
  <si>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</si>
  <si>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</si>
  <si>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</si>
  <si>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</si>
  <si>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</si>
  <si>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</si>
  <si>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</si>
  <si>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</si>
  <si>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</si>
  <si>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</si>
  <si>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</si>
  <si>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</si>
  <si>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</si>
  <si>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</si>
  <si>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</si>
  <si>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</si>
  <si>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</si>
  <si>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</si>
  <si>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</si>
  <si>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</si>
  <si>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</si>
  <si>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</si>
  <si>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</si>
  <si>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</si>
  <si>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</si>
  <si>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</si>
  <si>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</si>
  <si>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</si>
  <si>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</si>
  <si>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</si>
  <si>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</si>
  <si>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</si>
  <si>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</si>
  <si>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</si>
  <si>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</si>
  <si>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</si>
  <si>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</si>
  <si>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</si>
  <si>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</si>
  <si>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</si>
  <si>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</si>
  <si>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</si>
  <si>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</si>
  <si>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</si>
  <si>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</si>
  <si>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</si>
  <si>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</si>
  <si>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</si>
  <si>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</si>
  <si>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</si>
  <si>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</si>
  <si>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</si>
  <si>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</si>
  <si>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</si>
  <si>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</si>
  <si>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</si>
  <si>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</si>
  <si>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</si>
  <si>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</si>
  <si>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</si>
  <si>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</si>
  <si>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</si>
  <si>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</si>
  <si>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</si>
  <si>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</si>
  <si>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</si>
  <si>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</si>
  <si>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</si>
  <si>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</si>
  <si>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</si>
  <si>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</si>
  <si>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</si>
  <si>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</si>
  <si>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</si>
  <si>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</si>
  <si>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</si>
  <si>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</si>
  <si>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</si>
  <si>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</si>
  <si>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</si>
  <si>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</si>
  <si>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</si>
  <si>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</si>
  <si>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</si>
  <si>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</si>
  <si>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</si>
  <si>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</si>
  <si>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</si>
  <si>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</si>
  <si>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</si>
  <si>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</si>
  <si>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</si>
  <si>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</si>
  <si>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</si>
  <si>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</si>
  <si>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</si>
  <si>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</si>
  <si>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</si>
  <si>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</si>
  <si>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</si>
  <si>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</si>
  <si>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</si>
  <si>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</si>
  <si>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</si>
  <si>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</si>
  <si>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</si>
  <si>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</si>
  <si>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</si>
  <si>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</si>
  <si>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</si>
  <si>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</si>
  <si>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</si>
  <si>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</si>
  <si>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</si>
  <si>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</si>
  <si>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</si>
  <si>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</si>
  <si>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</si>
  <si>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</si>
  <si>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</si>
  <si>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</si>
  <si>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</si>
  <si>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</si>
  <si>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</si>
  <si>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</si>
  <si>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</si>
  <si>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</si>
  <si>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</si>
  <si>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</si>
  <si>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</si>
  <si>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</si>
  <si>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</si>
  <si>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</si>
  <si>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</si>
  <si>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</si>
  <si>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</si>
  <si>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</si>
  <si>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</si>
  <si>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</si>
  <si>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</si>
  <si>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</si>
  <si>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</si>
  <si>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</si>
  <si>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</si>
  <si>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</si>
  <si>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</si>
  <si>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</si>
  <si>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</si>
  <si>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</si>
  <si>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</si>
  <si>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</si>
  <si>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</si>
  <si>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</si>
  <si>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</si>
  <si>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</si>
  <si>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</si>
  <si>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</si>
  <si>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</si>
  <si>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</si>
  <si>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</si>
  <si>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</si>
  <si>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</si>
  <si>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</si>
  <si>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</si>
  <si>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</si>
  <si>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</si>
  <si>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</si>
  <si>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</si>
  <si>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</si>
  <si>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</si>
  <si>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</si>
  <si>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</si>
  <si>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</si>
  <si>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</si>
  <si>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</si>
  <si>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</si>
  <si>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</si>
  <si>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</si>
  <si>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</si>
  <si>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</si>
  <si>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</si>
  <si>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</si>
  <si>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</si>
  <si>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</si>
  <si>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</si>
  <si>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</si>
  <si>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</si>
  <si>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</si>
  <si>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</si>
  <si>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</si>
  <si>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</si>
  <si>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</si>
  <si>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</si>
  <si>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</si>
  <si>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</si>
  <si>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</si>
  <si>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</si>
  <si>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</si>
  <si>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</si>
  <si>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</si>
  <si>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</si>
  <si>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</si>
  <si>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</si>
  <si>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</si>
  <si>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</si>
  <si>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</si>
  <si>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</si>
  <si>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</si>
  <si>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</si>
  <si>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</si>
  <si>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</si>
  <si>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</si>
  <si>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</si>
  <si>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</si>
  <si>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</si>
  <si>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</si>
  <si>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</si>
  <si>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</si>
  <si>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</si>
  <si>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</si>
  <si>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</si>
  <si>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</si>
  <si>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</si>
  <si>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</si>
  <si>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</si>
  <si>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</si>
  <si>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</si>
  <si>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</si>
  <si>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</si>
  <si>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</si>
  <si>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</si>
  <si>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</si>
  <si>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</si>
  <si>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</si>
  <si>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</si>
  <si>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</si>
  <si>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</si>
  <si>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</si>
  <si>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</si>
  <si>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</si>
  <si>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</si>
  <si>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</si>
  <si>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</si>
  <si>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</si>
  <si>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</si>
  <si>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</si>
  <si>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</si>
  <si>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</si>
  <si>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</si>
  <si>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</si>
  <si>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</si>
  <si>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</si>
  <si>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</si>
  <si>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</si>
  <si>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</si>
  <si>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</si>
  <si>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</si>
  <si>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</si>
  <si>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</si>
  <si>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</si>
  <si>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</si>
  <si>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</si>
  <si>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</si>
  <si>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</si>
  <si>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</si>
  <si>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</si>
  <si>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</si>
  <si>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</si>
  <si>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</si>
  <si>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</si>
  <si>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</si>
  <si>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</si>
  <si>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</si>
  <si>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</si>
  <si>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</si>
  <si>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</si>
  <si>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</si>
  <si>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</si>
  <si>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</si>
  <si>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</si>
  <si>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</si>
  <si>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</si>
  <si>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</si>
  <si>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</si>
  <si>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</si>
  <si>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</si>
  <si>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</si>
  <si>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</si>
  <si>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</si>
  <si>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</si>
  <si>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</si>
  <si>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</si>
  <si>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</si>
  <si>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</si>
  <si>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</si>
  <si>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</si>
  <si>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</si>
  <si>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</si>
  <si>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</si>
  <si>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</si>
  <si>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</si>
  <si>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</si>
  <si>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</si>
  <si>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</si>
  <si>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</si>
  <si>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</si>
  <si>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</si>
  <si>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</si>
  <si>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</si>
  <si>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</si>
  <si>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</si>
  <si>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</si>
  <si>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</si>
  <si>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</si>
  <si>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</si>
  <si>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</si>
  <si>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</si>
  <si>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</si>
  <si>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</si>
  <si>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</si>
  <si>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</si>
  <si>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</si>
  <si>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</si>
  <si>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</si>
  <si>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</si>
  <si>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</si>
  <si>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</si>
  <si>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</si>
  <si>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</si>
  <si>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</si>
  <si>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</si>
  <si>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</si>
  <si>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</si>
  <si>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</si>
  <si>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</si>
  <si>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</si>
  <si>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</si>
  <si>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</si>
  <si>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</si>
  <si>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</si>
  <si>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</si>
  <si>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</si>
  <si>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</si>
  <si>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</si>
  <si>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</si>
  <si>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</si>
  <si>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</si>
  <si>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</si>
  <si>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</si>
  <si>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</si>
  <si>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</si>
  <si>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</si>
  <si>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</si>
  <si>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</si>
  <si>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</si>
  <si>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</si>
  <si>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</si>
  <si>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</si>
  <si>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</si>
  <si>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</si>
  <si>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</si>
  <si>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</si>
  <si>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</si>
  <si>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</si>
  <si>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</si>
  <si>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</si>
  <si>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</si>
  <si>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</si>
  <si>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</si>
  <si>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</si>
  <si>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</si>
  <si>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</si>
  <si>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</si>
  <si>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</si>
  <si>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</si>
  <si>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</si>
  <si>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</si>
  <si>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</si>
  <si>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</si>
  <si>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</si>
  <si>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</si>
  <si>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</si>
  <si>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</si>
  <si>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</si>
  <si>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</si>
  <si>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</si>
  <si>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</si>
  <si>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</si>
  <si>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</si>
  <si>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</si>
  <si>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</si>
  <si>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</si>
  <si>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</si>
  <si>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</si>
  <si>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</si>
  <si>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</si>
  <si>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</si>
  <si>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</si>
  <si>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</si>
  <si>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</si>
  <si>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</si>
  <si>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</si>
  <si>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</si>
  <si>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</si>
  <si>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</si>
  <si>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</si>
  <si>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</si>
  <si>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</si>
  <si>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</si>
  <si>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</si>
  <si>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</si>
  <si>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</si>
  <si>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</si>
  <si>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</si>
  <si>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</si>
  <si>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</si>
  <si>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</si>
  <si>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</si>
  <si>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</si>
  <si>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</si>
  <si>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</si>
  <si>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</si>
  <si>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</si>
  <si>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</si>
  <si>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</si>
  <si>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</si>
  <si>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</si>
  <si>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</si>
  <si>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</si>
  <si>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</si>
  <si>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</si>
  <si>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</si>
  <si>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</si>
  <si>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</si>
  <si>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</si>
  <si>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</si>
  <si>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</si>
  <si>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</si>
  <si>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</si>
  <si>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</si>
  <si>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</si>
  <si>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</si>
  <si>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</si>
  <si>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</si>
  <si>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</si>
  <si>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</si>
  <si>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</si>
  <si>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</si>
  <si>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</si>
  <si>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</si>
  <si>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</si>
  <si>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</si>
  <si>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</si>
  <si>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</si>
  <si>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</si>
  <si>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</si>
  <si>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</si>
  <si>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</si>
  <si>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</si>
  <si>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</si>
  <si>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</si>
  <si>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</si>
  <si>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</si>
  <si>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</si>
  <si>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</si>
  <si>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</si>
  <si>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</si>
  <si>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</si>
  <si>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</si>
  <si>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</si>
  <si>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</si>
  <si>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</si>
  <si>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</si>
  <si>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</si>
  <si>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</si>
  <si>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</si>
  <si>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</si>
  <si>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</si>
  <si>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</si>
  <si>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</si>
  <si>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</si>
  <si>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</si>
  <si>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</si>
  <si>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</si>
  <si>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</si>
  <si>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</si>
  <si>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</si>
  <si>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</si>
  <si>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</si>
  <si>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</si>
  <si>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</si>
  <si>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</si>
  <si>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</si>
  <si>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</si>
  <si>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</si>
  <si>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</si>
  <si>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</si>
  <si>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</si>
  <si>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</si>
  <si>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</si>
  <si>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</si>
  <si>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</si>
  <si>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</si>
  <si>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</si>
  <si>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</si>
  <si>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</si>
  <si>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</si>
  <si>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</si>
  <si>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</si>
  <si>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</si>
  <si>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</si>
  <si>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</si>
  <si>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</si>
  <si>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</si>
  <si>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</si>
  <si>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</si>
  <si>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</si>
  <si>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</si>
  <si>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</si>
  <si>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</si>
  <si>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</si>
  <si>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</si>
  <si>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</si>
  <si>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</si>
  <si>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</si>
  <si>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</si>
  <si>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</si>
  <si>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</si>
  <si>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</si>
  <si>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</si>
  <si>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</si>
  <si>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</si>
  <si>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</si>
  <si>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</si>
  <si>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</si>
  <si>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</si>
  <si>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</si>
  <si>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</si>
  <si>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</si>
  <si>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</si>
  <si>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</si>
  <si>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</si>
  <si>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</si>
  <si>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</si>
  <si>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</si>
  <si>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</si>
  <si>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</si>
  <si>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</si>
  <si>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</si>
  <si>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</si>
  <si>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</si>
  <si>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</si>
  <si>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</si>
  <si>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</si>
  <si>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</si>
  <si>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</si>
  <si>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</si>
  <si>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</si>
  <si>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</si>
  <si>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</si>
  <si>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</si>
  <si>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</si>
  <si>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</si>
  <si>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</si>
  <si>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</si>
  <si>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</si>
  <si>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</si>
  <si>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</si>
  <si>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</si>
  <si>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</si>
  <si>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</si>
  <si>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</si>
  <si>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</si>
  <si>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</si>
  <si>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</si>
  <si>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</si>
  <si>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</si>
  <si>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</si>
  <si>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</si>
  <si>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</si>
  <si>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</si>
  <si>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</si>
  <si>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</si>
  <si>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</si>
  <si>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</si>
  <si>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</si>
  <si>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</si>
  <si>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</si>
  <si>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</si>
  <si>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</si>
  <si>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</si>
  <si>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</si>
  <si>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</si>
  <si>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</si>
  <si>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</si>
  <si>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</si>
  <si>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</si>
  <si>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</si>
  <si>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</si>
  <si>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</si>
  <si>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</si>
  <si>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</si>
  <si>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</si>
  <si>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</si>
  <si>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</si>
  <si>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</si>
  <si>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</si>
  <si>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</si>
  <si>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</si>
  <si>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</si>
  <si>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</si>
  <si>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</si>
  <si>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</si>
  <si>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</si>
  <si>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</si>
  <si>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</si>
  <si>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</si>
  <si>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</si>
  <si>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</si>
  <si>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</si>
  <si>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</si>
  <si>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</si>
  <si>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</si>
  <si>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</si>
  <si>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</si>
  <si>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</si>
  <si>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</si>
  <si>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</si>
  <si>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</si>
  <si>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</si>
  <si>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</si>
  <si>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</si>
  <si>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</si>
  <si>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</si>
  <si>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</si>
  <si>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</si>
  <si>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</si>
  <si>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</si>
  <si>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</si>
  <si>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</si>
  <si>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</si>
  <si>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</si>
  <si>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</si>
  <si>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</si>
  <si>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</si>
  <si>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</si>
  <si>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</si>
  <si>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</si>
  <si>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</si>
  <si>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</si>
  <si>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</si>
  <si>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</si>
  <si>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</si>
  <si>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</si>
  <si>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</si>
  <si>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</si>
  <si>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</si>
  <si>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</si>
  <si>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</si>
  <si>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</si>
  <si>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</si>
  <si>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</si>
  <si>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</si>
  <si>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</si>
  <si>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</si>
  <si>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</si>
  <si>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</si>
  <si>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</si>
  <si>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</si>
  <si>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</si>
  <si>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</si>
  <si>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</si>
  <si>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</si>
  <si>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</si>
  <si>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</si>
  <si>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</si>
  <si>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</si>
  <si>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</si>
  <si>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</si>
  <si>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</si>
  <si>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</si>
  <si>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</si>
  <si>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</si>
  <si>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</si>
  <si>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</si>
  <si>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</si>
  <si>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</si>
  <si>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</si>
  <si>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</si>
  <si>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</si>
  <si>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</si>
  <si>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</si>
  <si>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</si>
  <si>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</si>
  <si>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</si>
  <si>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</si>
  <si>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</si>
  <si>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</si>
  <si>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</si>
  <si>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</si>
  <si>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</si>
  <si>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</si>
  <si>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</si>
  <si>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</si>
  <si>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</si>
  <si>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</si>
  <si>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</si>
  <si>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</si>
  <si>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</si>
  <si>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</si>
  <si>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</si>
  <si>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</si>
  <si>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</si>
  <si>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</si>
  <si>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</si>
  <si>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</si>
  <si>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</si>
  <si>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</si>
  <si>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</si>
  <si>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</si>
  <si>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</si>
  <si>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</si>
  <si>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</si>
  <si>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</si>
  <si>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</si>
  <si>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</si>
  <si>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</si>
  <si>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</si>
  <si>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</si>
  <si>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</si>
  <si>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</si>
  <si>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</si>
  <si>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</si>
  <si>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</si>
  <si>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</si>
  <si>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</si>
  <si>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</si>
  <si>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</si>
  <si>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</si>
  <si>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</si>
  <si>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</si>
  <si>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</si>
  <si>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</si>
  <si>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</si>
  <si>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</si>
  <si>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</si>
  <si>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</si>
  <si>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</si>
  <si>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</si>
  <si>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</si>
  <si>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</si>
  <si>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</si>
  <si>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</si>
  <si>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</si>
  <si>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</si>
  <si>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</si>
  <si>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</si>
  <si>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</si>
  <si>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</si>
  <si>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</si>
  <si>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</si>
  <si>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</si>
  <si>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</si>
  <si>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</si>
  <si>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</si>
  <si>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</si>
  <si>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</si>
  <si>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</si>
  <si>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</si>
  <si>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</si>
  <si>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</si>
  <si>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</si>
  <si>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</si>
  <si>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</si>
  <si>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</si>
  <si>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</si>
  <si>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</si>
  <si>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</si>
  <si>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</si>
  <si>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</si>
  <si>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</si>
  <si>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</si>
  <si>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</si>
  <si>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</si>
  <si>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</si>
  <si>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</si>
  <si>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</si>
  <si>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</si>
  <si>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</si>
  <si>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</si>
  <si>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</si>
  <si>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</si>
  <si>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</si>
  <si>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</si>
  <si>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</si>
  <si>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</si>
  <si>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</si>
  <si>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</si>
  <si>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</si>
  <si>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</si>
  <si>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</si>
  <si>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</si>
  <si>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</si>
  <si>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</si>
  <si>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</si>
  <si>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</si>
  <si>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</si>
  <si>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</si>
  <si>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</si>
  <si>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</si>
  <si>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</si>
  <si>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</si>
  <si>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</si>
  <si>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</si>
  <si>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</si>
  <si>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</si>
  <si>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</si>
  <si>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</si>
  <si>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</si>
  <si>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</si>
  <si>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</si>
  <si>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</si>
  <si>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</si>
  <si>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</si>
  <si>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</si>
  <si>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</si>
  <si>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</si>
  <si>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</si>
  <si>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</si>
  <si>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</si>
  <si>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</si>
  <si>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</si>
  <si>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</si>
  <si>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</si>
  <si>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</si>
  <si>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</si>
  <si>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</si>
  <si>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</si>
  <si>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</si>
  <si>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</si>
  <si>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</si>
  <si>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</si>
  <si>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</si>
  <si>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</si>
  <si>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</si>
  <si>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</si>
  <si>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</si>
  <si>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</si>
  <si>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</si>
  <si>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</si>
  <si>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</si>
  <si>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</si>
  <si>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</si>
  <si>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</si>
  <si>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</si>
  <si>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</si>
  <si>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</si>
  <si>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</si>
  <si>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</si>
  <si>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</si>
  <si>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</si>
  <si>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</si>
  <si>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</si>
  <si>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</si>
  <si>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</si>
  <si>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</si>
  <si>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</si>
  <si>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</si>
  <si>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</si>
  <si>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</si>
  <si>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</si>
  <si>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</si>
  <si>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</si>
  <si>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</si>
  <si>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</si>
  <si>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</si>
  <si>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</si>
  <si>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</si>
  <si>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</si>
  <si>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</si>
  <si>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</si>
  <si>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</si>
  <si>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</si>
  <si>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</si>
  <si>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</si>
  <si>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</si>
  <si>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</si>
  <si>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</si>
  <si>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</si>
  <si>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</si>
  <si>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</si>
  <si>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</si>
  <si>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</si>
  <si>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</si>
  <si>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</si>
  <si>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</si>
  <si>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</si>
  <si>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</si>
  <si>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</si>
  <si>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</si>
  <si>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</si>
  <si>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</si>
  <si>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</si>
  <si>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</si>
  <si>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</si>
  <si>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</si>
  <si>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</si>
  <si>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</si>
  <si>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</si>
  <si>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</si>
  <si>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</si>
  <si>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</si>
  <si>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</si>
  <si>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</si>
  <si>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</si>
  <si>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</si>
  <si>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</si>
  <si>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</si>
  <si>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</si>
  <si>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</si>
  <si>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</si>
  <si>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</si>
  <si>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</si>
  <si>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</si>
  <si>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</si>
  <si>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</si>
  <si>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</si>
  <si>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</si>
  <si>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</si>
  <si>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</si>
  <si>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</si>
  <si>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</si>
  <si>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</si>
  <si>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</si>
  <si>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</si>
  <si>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</si>
  <si>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</si>
  <si>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</si>
  <si>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</si>
  <si>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</si>
  <si>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</si>
  <si>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</si>
  <si>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</si>
  <si>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</si>
  <si>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</si>
  <si>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</si>
  <si>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</si>
  <si>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</si>
  <si>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</si>
  <si>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</si>
  <si>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</si>
  <si>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</si>
  <si>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</si>
  <si>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</si>
  <si>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</si>
  <si>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</si>
  <si>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</si>
  <si>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</si>
  <si>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</si>
  <si>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</si>
  <si>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</si>
  <si>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</si>
  <si>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</si>
  <si>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</si>
  <si>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</si>
  <si>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</si>
  <si>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</si>
  <si>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</si>
  <si>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</si>
  <si>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</si>
  <si>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</si>
  <si>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</si>
  <si>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</si>
  <si>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</si>
  <si>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</si>
  <si>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</si>
  <si>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</si>
  <si>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</si>
  <si>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</si>
  <si>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</si>
  <si>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</si>
  <si>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</si>
  <si>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</si>
  <si>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</si>
  <si>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</si>
  <si>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</si>
  <si>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</si>
  <si>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</si>
  <si>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</si>
  <si>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</si>
  <si>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</si>
  <si>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</si>
  <si>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</si>
  <si>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</si>
  <si>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</si>
  <si>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</si>
  <si>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</si>
  <si>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</si>
  <si>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</si>
  <si>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</si>
  <si>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</si>
  <si>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</si>
  <si>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</si>
  <si>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</si>
  <si>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</si>
  <si>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</si>
  <si>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</si>
  <si>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</si>
  <si>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</si>
  <si>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</si>
  <si>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</si>
  <si>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</si>
  <si>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</si>
  <si>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</si>
  <si>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</si>
  <si>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</si>
  <si>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</si>
  <si>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</si>
  <si>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</si>
  <si>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</si>
  <si>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</si>
  <si>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</si>
  <si>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</si>
  <si>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</si>
  <si>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</si>
  <si>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</si>
  <si>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</si>
  <si>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</si>
  <si>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</si>
  <si>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</si>
  <si>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</si>
  <si>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</si>
  <si>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</si>
  <si>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</si>
  <si>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</si>
  <si>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</si>
  <si>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</si>
  <si>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</si>
  <si>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</si>
  <si>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</si>
  <si>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</si>
  <si>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</si>
  <si>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</si>
  <si>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</si>
  <si>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</si>
  <si>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</si>
  <si>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</si>
  <si>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</si>
  <si>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</si>
  <si>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</si>
  <si>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</si>
  <si>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</si>
  <si>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</si>
  <si>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</si>
  <si>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</si>
  <si>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</si>
  <si>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</si>
  <si>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</si>
  <si>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</si>
  <si>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</si>
  <si>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</si>
  <si>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</si>
  <si>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</si>
  <si>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</si>
  <si>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</si>
  <si>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</si>
  <si>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</si>
  <si>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</si>
  <si>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</si>
  <si>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</si>
  <si>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</si>
  <si>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</si>
  <si>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</si>
  <si>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</si>
  <si>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</si>
  <si>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</si>
  <si>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</si>
  <si>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</si>
  <si>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</si>
  <si>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</si>
  <si>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</si>
  <si>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</si>
  <si>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</si>
  <si>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</si>
  <si>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</si>
  <si>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</si>
  <si>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</si>
  <si>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</si>
  <si>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</si>
  <si>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</si>
  <si>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</si>
  <si>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</si>
  <si>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</si>
  <si>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</si>
  <si>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</si>
  <si>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</si>
  <si>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</si>
  <si>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</si>
  <si>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</si>
  <si>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</si>
  <si>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</si>
  <si>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</si>
  <si>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</si>
  <si>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</si>
  <si>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</si>
  <si>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</si>
  <si>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</si>
  <si>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</si>
  <si>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</si>
  <si>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</si>
  <si>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</si>
  <si>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</si>
  <si>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</si>
  <si>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</si>
  <si>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</si>
  <si>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</si>
  <si>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</si>
  <si>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</si>
  <si>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</si>
  <si>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</si>
  <si>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</si>
  <si>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</si>
  <si>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</si>
  <si>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</si>
  <si>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</si>
  <si>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</si>
  <si>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</si>
  <si>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</si>
  <si>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</si>
  <si>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</si>
  <si>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</si>
  <si>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</si>
  <si>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</si>
  <si>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</si>
  <si>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</si>
  <si>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</si>
  <si>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</si>
  <si>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</si>
  <si>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</si>
  <si>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</si>
  <si>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</si>
  <si>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</si>
  <si>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</si>
  <si>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</si>
  <si>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</si>
  <si>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</si>
  <si>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</si>
  <si>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</si>
  <si>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</si>
  <si>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</si>
  <si>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</si>
  <si>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</si>
  <si>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</si>
  <si>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</si>
  <si>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</si>
  <si>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</si>
  <si>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</si>
  <si>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</si>
  <si>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</si>
  <si>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</si>
  <si>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</si>
  <si>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</si>
  <si>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</si>
  <si>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</si>
  <si>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</si>
  <si>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</si>
  <si>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</si>
  <si>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</si>
  <si>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</si>
  <si>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</si>
  <si>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</si>
  <si>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</si>
  <si>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</si>
  <si>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</si>
  <si>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</si>
  <si>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</si>
  <si>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</si>
  <si>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</si>
  <si>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</si>
  <si>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</si>
  <si>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</si>
  <si>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</si>
  <si>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</si>
  <si>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</si>
  <si>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</si>
  <si>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</si>
  <si>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</si>
  <si>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</si>
  <si>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</si>
  <si>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</si>
  <si>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</si>
  <si>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</si>
  <si>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</si>
  <si>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</si>
  <si>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</si>
  <si>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</si>
  <si>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</si>
  <si>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</si>
  <si>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</si>
  <si>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</si>
  <si>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</si>
  <si>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</si>
  <si>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</si>
  <si>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</si>
  <si>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</si>
  <si>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</si>
  <si>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</si>
  <si>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</si>
  <si>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</si>
  <si>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</si>
  <si>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</si>
  <si>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</si>
  <si>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</si>
  <si>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</si>
  <si>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</si>
  <si>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</si>
  <si>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</si>
  <si>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</si>
  <si>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</si>
  <si>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</si>
  <si>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</si>
  <si>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</si>
  <si>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</si>
  <si>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</si>
  <si>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</si>
  <si>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</si>
  <si>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</si>
  <si>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</si>
  <si>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</si>
  <si>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</si>
  <si>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</si>
  <si>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</si>
  <si>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</si>
  <si>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</si>
  <si>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</si>
  <si>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</si>
  <si>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</si>
  <si>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</si>
  <si>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</si>
  <si>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</si>
  <si>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</si>
  <si>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</si>
  <si>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</si>
  <si>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</si>
  <si>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</si>
  <si>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</si>
  <si>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</si>
  <si>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</si>
  <si>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</si>
  <si>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</si>
  <si>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</si>
  <si>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</si>
  <si>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</si>
  <si>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</si>
  <si>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</si>
  <si>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</si>
  <si>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</si>
  <si>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</si>
  <si>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</si>
  <si>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</si>
  <si>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</si>
  <si>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</si>
  <si>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</si>
  <si>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</si>
  <si>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</si>
  <si>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</si>
  <si>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</si>
  <si>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</si>
  <si>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</si>
  <si>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</si>
  <si>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</si>
  <si>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</si>
  <si>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</si>
  <si>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</si>
  <si>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</si>
  <si>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</si>
  <si>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</si>
  <si>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</si>
  <si>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</si>
  <si>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</si>
  <si>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</si>
  <si>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</si>
  <si>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</si>
  <si>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</si>
  <si>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</si>
  <si>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</si>
  <si>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</si>
  <si>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</si>
  <si>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</si>
  <si>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</si>
  <si>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</si>
  <si>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</si>
  <si>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</si>
  <si>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</si>
  <si>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</si>
  <si>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</si>
  <si>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</si>
  <si>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</si>
  <si>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</si>
  <si>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</si>
  <si>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</si>
  <si>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</si>
  <si>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</si>
  <si>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</si>
  <si>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</si>
  <si>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</si>
  <si>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</si>
  <si>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</si>
  <si>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</si>
  <si>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</si>
  <si>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</si>
  <si>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</si>
  <si>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</si>
  <si>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</si>
  <si>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</si>
  <si>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</si>
  <si>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</si>
  <si>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</si>
  <si>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</si>
  <si>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</si>
  <si>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</si>
  <si>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</si>
  <si>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</si>
  <si>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</si>
  <si>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</si>
  <si>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</si>
  <si>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</si>
  <si>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</si>
  <si>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</si>
  <si>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</si>
  <si>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</si>
  <si>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</si>
  <si>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</si>
  <si>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</si>
  <si>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</si>
  <si>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</si>
  <si>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</si>
  <si>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</si>
  <si>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</si>
  <si>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</si>
  <si>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</si>
  <si>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</si>
  <si>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</si>
  <si>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</si>
  <si>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</si>
  <si>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</si>
  <si>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</si>
  <si>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</si>
  <si>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</si>
  <si>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</si>
  <si>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</si>
  <si>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</si>
  <si>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</si>
  <si>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</si>
  <si>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</si>
  <si>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</si>
  <si>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</si>
  <si>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</si>
  <si>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</si>
  <si>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</si>
  <si>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</si>
  <si>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</si>
  <si>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</si>
  <si>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</si>
  <si>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</si>
  <si>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</si>
  <si>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</si>
  <si>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</si>
  <si>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</si>
  <si>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</si>
  <si>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</si>
  <si>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</si>
  <si>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</si>
  <si>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</si>
  <si>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</si>
  <si>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</si>
  <si>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</si>
  <si>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</si>
  <si>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</si>
  <si>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</si>
  <si>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</si>
  <si>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</si>
  <si>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</si>
  <si>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</si>
  <si>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</si>
  <si>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</si>
  <si>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</si>
  <si>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</si>
  <si>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</si>
  <si>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</si>
  <si>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</si>
  <si>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</si>
  <si>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</si>
  <si>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</si>
  <si>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</si>
  <si>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</si>
  <si>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</si>
  <si>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</si>
  <si>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</si>
  <si>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</si>
  <si>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</si>
  <si>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</si>
  <si>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</si>
  <si>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</si>
  <si>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</si>
  <si>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</si>
  <si>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</si>
  <si>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</si>
  <si>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</si>
  <si>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</si>
  <si>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</si>
  <si>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</si>
  <si>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</si>
  <si>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</si>
  <si>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</si>
  <si>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</si>
  <si>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</si>
  <si>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</si>
  <si>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</si>
  <si>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</si>
  <si>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</si>
  <si>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</si>
  <si>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</si>
  <si>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</si>
  <si>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</si>
  <si>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</si>
  <si>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</si>
  <si>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</si>
  <si>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</si>
  <si>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</si>
  <si>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</si>
  <si>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</si>
  <si>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</si>
  <si>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</si>
  <si>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</si>
  <si>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</si>
  <si>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</si>
  <si>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</si>
  <si>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</si>
  <si>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</si>
  <si>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</si>
  <si>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</si>
  <si>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</si>
  <si>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</si>
  <si>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</si>
  <si>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</si>
  <si>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</si>
  <si>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</si>
  <si>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</si>
  <si>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</si>
  <si>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</si>
  <si>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</si>
  <si>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</si>
  <si>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</si>
  <si>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</si>
  <si>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</si>
  <si>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</si>
  <si>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</si>
  <si>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</si>
  <si>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</si>
  <si>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</si>
  <si>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</si>
  <si>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</si>
  <si>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</si>
  <si>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</si>
  <si>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</si>
  <si>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</si>
  <si>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</si>
  <si>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</si>
  <si>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</si>
  <si>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</si>
  <si>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</si>
  <si>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</si>
  <si>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</si>
  <si>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</si>
  <si>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</si>
  <si>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</si>
  <si>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</si>
  <si>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</si>
  <si>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</si>
  <si>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</si>
  <si>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</si>
  <si>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</si>
  <si>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</si>
  <si>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</si>
  <si>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</si>
  <si>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</si>
  <si>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</si>
  <si>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</si>
  <si>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</si>
  <si>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</si>
  <si>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</si>
  <si>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</si>
  <si>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</si>
  <si>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</si>
  <si>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</si>
  <si>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</si>
  <si>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</si>
  <si>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</si>
  <si>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</si>
  <si>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</si>
  <si>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</si>
  <si>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</si>
  <si>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</si>
  <si>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</si>
  <si>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</si>
  <si>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</si>
  <si>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</si>
  <si>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</si>
  <si>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</si>
  <si>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</si>
  <si>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</si>
  <si>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</si>
  <si>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</si>
  <si>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</si>
  <si>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</si>
  <si>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</si>
  <si>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</si>
  <si>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</si>
  <si>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</si>
  <si>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</si>
  <si>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</si>
  <si>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</si>
  <si>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</si>
  <si>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</si>
  <si>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</si>
  <si>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</si>
  <si>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</si>
  <si>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</si>
  <si>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</si>
  <si>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</si>
  <si>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</si>
  <si>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</si>
  <si>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</si>
  <si>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</si>
  <si>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</si>
  <si>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</si>
  <si>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</si>
  <si>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</si>
  <si>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</si>
  <si>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</si>
  <si>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</si>
  <si>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</si>
  <si>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</si>
  <si>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</si>
  <si>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</si>
  <si>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</si>
  <si>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</si>
  <si>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</si>
  <si>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</si>
  <si>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</si>
  <si>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</si>
  <si>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</si>
  <si>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</si>
  <si>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</si>
  <si>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</si>
  <si>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</si>
  <si>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</si>
  <si>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</si>
  <si>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</si>
  <si>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</si>
  <si>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</si>
  <si>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</si>
  <si>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</si>
  <si>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</si>
  <si>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</si>
  <si>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</si>
  <si>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</si>
  <si>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</si>
  <si>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</si>
  <si>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</si>
  <si>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</si>
  <si>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</si>
  <si>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</si>
  <si>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</si>
  <si>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</si>
  <si>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</si>
  <si>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</si>
  <si>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</si>
  <si>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</si>
  <si>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</si>
  <si>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</si>
  <si>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</si>
  <si>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</si>
  <si>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</si>
  <si>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</si>
  <si>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</si>
  <si>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</si>
  <si>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</si>
  <si>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</si>
  <si>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</si>
  <si>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</si>
  <si>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</si>
  <si>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</si>
  <si>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</si>
  <si>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</si>
  <si>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</si>
  <si>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</si>
  <si>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</si>
  <si>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</si>
  <si>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</si>
  <si>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</si>
  <si>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</si>
  <si>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</si>
  <si>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</si>
  <si>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</si>
  <si>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</si>
  <si>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</si>
  <si>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</si>
  <si>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</si>
  <si>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</si>
  <si>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</si>
  <si>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</si>
  <si>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</si>
  <si>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</si>
  <si>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</si>
  <si>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</si>
  <si>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</si>
  <si>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</si>
  <si>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</si>
  <si>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</si>
  <si>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</si>
  <si>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</si>
  <si>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</si>
  <si>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</si>
  <si>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</si>
  <si>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</si>
  <si>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</si>
  <si>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</si>
  <si>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</si>
  <si>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</si>
  <si>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</si>
  <si>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</si>
  <si>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</si>
  <si>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</si>
  <si>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</si>
  <si>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</si>
  <si>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</si>
  <si>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</si>
  <si>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</si>
  <si>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</si>
  <si>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</si>
  <si>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</si>
  <si>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</si>
  <si>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</si>
  <si>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</si>
  <si>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</si>
  <si>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</si>
  <si>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</si>
  <si>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</si>
  <si>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</si>
  <si>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</si>
  <si>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</si>
  <si>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</si>
  <si>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</si>
  <si>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</si>
  <si>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</si>
  <si>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</si>
  <si>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</si>
  <si>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</si>
  <si>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</si>
  <si>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</si>
  <si>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</si>
  <si>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</si>
  <si>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</si>
  <si>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</si>
  <si>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</si>
  <si>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</si>
  <si>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</si>
  <si>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</si>
  <si>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</si>
  <si>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</si>
  <si>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</si>
  <si>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</si>
  <si>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</si>
  <si>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</si>
  <si>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</si>
  <si>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</si>
  <si>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</si>
  <si>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</si>
  <si>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</si>
  <si>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</si>
  <si>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</si>
  <si>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</si>
  <si>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</si>
  <si>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</si>
  <si>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</si>
  <si>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</si>
  <si>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</si>
  <si>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</si>
  <si>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</si>
  <si>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</si>
  <si>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</si>
  <si>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</si>
  <si>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</si>
  <si>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</si>
  <si>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</si>
  <si>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</si>
  <si>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</si>
  <si>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</si>
  <si>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</si>
  <si>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</si>
  <si>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</si>
  <si>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</si>
  <si>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</si>
  <si>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</si>
  <si>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</si>
  <si>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</si>
  <si>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</si>
  <si>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</si>
  <si>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</si>
  <si>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</si>
  <si>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</si>
  <si>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</si>
  <si>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</si>
  <si>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</si>
  <si>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</si>
  <si>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</si>
  <si>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</si>
  <si>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</si>
  <si>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</si>
  <si>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</si>
  <si>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</si>
  <si>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</si>
  <si>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</si>
  <si>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</si>
  <si>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</si>
  <si>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</si>
  <si>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</si>
  <si>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</si>
  <si>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</si>
  <si>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</si>
  <si>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</si>
  <si>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</si>
  <si>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</si>
  <si>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</si>
  <si>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</si>
  <si>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</si>
  <si>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</si>
  <si>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</si>
  <si>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</si>
  <si>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</si>
  <si>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</si>
  <si>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</si>
  <si>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</si>
  <si>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</si>
  <si>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</si>
  <si>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</si>
  <si>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</si>
  <si>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</si>
  <si>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</si>
  <si>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</si>
  <si>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</si>
  <si>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</si>
  <si>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</si>
  <si>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</si>
  <si>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</si>
  <si>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</si>
  <si>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</si>
  <si>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</si>
  <si>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</si>
  <si>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</si>
  <si>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</si>
  <si>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</si>
  <si>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</si>
  <si>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</si>
  <si>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</si>
  <si>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</si>
  <si>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</si>
  <si>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</si>
  <si>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</si>
  <si>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</si>
  <si>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</si>
  <si>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</si>
  <si>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</si>
  <si>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</si>
  <si>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</si>
  <si>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</si>
  <si>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</si>
  <si>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</si>
  <si>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</si>
  <si>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</si>
  <si>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</si>
  <si>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</si>
  <si>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</si>
  <si>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</si>
  <si>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</si>
  <si>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</si>
  <si>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</si>
  <si>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</si>
  <si>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</si>
  <si>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</si>
  <si>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</si>
  <si>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</si>
  <si>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</si>
  <si>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</si>
  <si>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</si>
  <si>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</si>
  <si>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</si>
  <si>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</si>
  <si>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</si>
  <si>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</si>
  <si>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</si>
  <si>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</si>
  <si>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</si>
  <si>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</si>
  <si>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</si>
  <si>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</si>
  <si>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</si>
  <si>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</si>
  <si>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</si>
  <si>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</si>
  <si>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</si>
  <si>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</si>
  <si>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</si>
  <si>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</si>
  <si>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</si>
  <si>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</si>
  <si>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</si>
  <si>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</si>
  <si>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</si>
  <si>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</si>
  <si>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</si>
  <si>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</si>
  <si>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</si>
  <si>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</si>
  <si>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</si>
  <si>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</si>
  <si>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</si>
  <si>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</si>
  <si>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</si>
  <si>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</si>
  <si>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</si>
  <si>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</si>
  <si>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</si>
  <si>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</si>
  <si>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</si>
  <si>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</si>
  <si>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</si>
  <si>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</si>
  <si>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</si>
  <si>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</si>
  <si>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</si>
  <si>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</si>
  <si>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</si>
  <si>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</si>
  <si>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</si>
  <si>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</si>
  <si>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</si>
  <si>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</si>
  <si>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</si>
  <si>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</si>
  <si>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</si>
  <si>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</si>
  <si>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</si>
  <si>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</si>
  <si>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</si>
  <si>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</si>
  <si>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</si>
  <si>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</si>
  <si>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</si>
  <si>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</si>
  <si>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</si>
  <si>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</si>
  <si>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</si>
  <si>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</si>
  <si>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</si>
  <si>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</si>
  <si>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</si>
  <si>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</si>
  <si>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</si>
  <si>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</si>
  <si>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</si>
  <si>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</si>
  <si>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</si>
  <si>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</si>
  <si>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</si>
  <si>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</si>
  <si>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</si>
  <si>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</si>
  <si>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</si>
  <si>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</si>
  <si>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</si>
  <si>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</si>
  <si>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</si>
  <si>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</si>
  <si>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</si>
  <si>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</si>
  <si>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</si>
  <si>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</si>
  <si>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</si>
  <si>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</si>
  <si>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</si>
  <si>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</si>
  <si>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</si>
  <si>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</si>
  <si>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</si>
  <si>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</si>
  <si>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</si>
  <si>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</si>
  <si>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</si>
  <si>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</si>
  <si>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</si>
  <si>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</si>
  <si>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</si>
  <si>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</si>
  <si>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</si>
  <si>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</si>
  <si>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</si>
  <si>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</si>
  <si>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</si>
  <si>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</si>
  <si>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</si>
  <si>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</si>
  <si>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</si>
  <si>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</si>
  <si>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</si>
  <si>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</si>
  <si>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</si>
  <si>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</si>
  <si>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</si>
  <si>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</si>
  <si>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</si>
  <si>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</si>
  <si>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</si>
  <si>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</si>
  <si>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</si>
  <si>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</si>
  <si>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</si>
  <si>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</si>
  <si>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</si>
  <si>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</si>
  <si>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</si>
  <si>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</si>
  <si>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</si>
  <si>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</si>
  <si>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</si>
  <si>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</si>
  <si>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</si>
  <si>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</si>
  <si>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</si>
  <si>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</si>
  <si>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</si>
  <si>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</si>
  <si>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</si>
  <si>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</si>
  <si>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</si>
  <si>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</si>
  <si>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</si>
  <si>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</si>
  <si>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</si>
  <si>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</si>
  <si>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</si>
  <si>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</si>
  <si>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</si>
  <si>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</si>
  <si>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</si>
  <si>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</si>
  <si>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</si>
  <si>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</si>
  <si>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</si>
  <si>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</si>
  <si>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</si>
  <si>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</si>
  <si>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</si>
  <si>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</si>
  <si>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</si>
  <si>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</si>
  <si>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</si>
  <si>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</si>
  <si>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</si>
  <si>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</si>
  <si>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</si>
  <si>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</si>
  <si>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</si>
  <si>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</si>
  <si>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</si>
  <si>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</si>
  <si>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</si>
  <si>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</si>
  <si>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</si>
  <si>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</si>
  <si>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</si>
  <si>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</si>
  <si>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</si>
  <si>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</si>
  <si>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</si>
  <si>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</si>
  <si>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</si>
  <si>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</si>
  <si>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</si>
  <si>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</si>
  <si>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</si>
  <si>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</si>
  <si>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</si>
  <si>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</si>
  <si>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</si>
  <si>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</si>
  <si>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</si>
  <si>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</si>
  <si>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</si>
  <si>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</si>
  <si>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</si>
  <si>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</si>
  <si>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</si>
  <si>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</si>
  <si>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</si>
  <si>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</si>
  <si>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</si>
  <si>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</si>
  <si>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</si>
  <si>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</si>
  <si>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</si>
  <si>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</si>
  <si>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</si>
  <si>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</si>
  <si>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</si>
  <si>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</si>
  <si>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</si>
  <si>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</si>
  <si>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</si>
  <si>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</si>
  <si>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</si>
  <si>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</si>
  <si>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</si>
  <si>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</si>
  <si>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</si>
  <si>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</si>
  <si>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</si>
  <si>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</si>
  <si>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</si>
  <si>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</si>
  <si>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</si>
  <si>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</si>
  <si>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</si>
  <si>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</si>
  <si>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</si>
  <si>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</si>
  <si>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</si>
  <si>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</si>
  <si>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</si>
  <si>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</si>
  <si>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</si>
  <si>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</si>
  <si>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</si>
  <si>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</si>
  <si>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</si>
  <si>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</si>
  <si>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</si>
  <si>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</si>
  <si>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</si>
  <si>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</si>
  <si>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</si>
  <si>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</si>
  <si>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</si>
  <si>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</si>
  <si>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</si>
  <si>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</si>
  <si>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</si>
  <si>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</si>
  <si>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</si>
  <si>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</si>
  <si>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</si>
  <si>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</si>
  <si>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</si>
  <si>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</si>
  <si>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</si>
  <si>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</si>
  <si>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</si>
  <si>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</si>
  <si>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</si>
  <si>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</si>
  <si>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</si>
  <si>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</si>
  <si>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</si>
  <si>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</si>
  <si>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</si>
  <si>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</si>
  <si>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</si>
  <si>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</si>
  <si>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</si>
  <si>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</si>
  <si>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</si>
  <si>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</si>
  <si>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</si>
  <si>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</si>
  <si>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</si>
  <si>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</si>
  <si>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</si>
  <si>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</si>
  <si>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</si>
  <si>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</si>
  <si>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</si>
  <si>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</si>
  <si>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</si>
  <si>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</si>
  <si>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</si>
  <si>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</si>
  <si>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</si>
  <si>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</si>
  <si>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</si>
  <si>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</si>
  <si>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</si>
  <si>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</si>
  <si>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</si>
  <si>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</si>
  <si>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</si>
  <si>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</si>
  <si>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</si>
  <si>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</si>
  <si>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</si>
  <si>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</si>
  <si>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</si>
  <si>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</si>
  <si>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</si>
  <si>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</si>
  <si>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</si>
  <si>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</si>
  <si>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</si>
  <si>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</si>
  <si>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</si>
  <si>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</si>
  <si>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</si>
  <si>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</si>
  <si>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</si>
  <si>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</si>
  <si>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</si>
  <si>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</si>
  <si>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</si>
  <si>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</si>
  <si>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</si>
  <si>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</si>
  <si>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</si>
  <si>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</si>
  <si>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</si>
  <si>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</si>
  <si>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</si>
  <si>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</si>
  <si>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</si>
  <si>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</si>
  <si>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</si>
  <si>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</si>
  <si>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</si>
  <si>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</si>
  <si>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</si>
  <si>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</si>
  <si>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</si>
  <si>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</si>
  <si>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</si>
  <si>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</si>
  <si>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</si>
  <si>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</si>
  <si>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</si>
  <si>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</si>
  <si>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</si>
  <si>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</si>
  <si>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</si>
  <si>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</si>
  <si>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</si>
  <si>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</si>
  <si>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</si>
  <si>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</si>
  <si>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</si>
  <si>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</si>
  <si>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</si>
  <si>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</si>
  <si>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</si>
  <si>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</si>
  <si>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</si>
  <si>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</si>
  <si>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</si>
  <si>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</si>
  <si>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</si>
  <si>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</si>
  <si>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</si>
  <si>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</si>
  <si>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</si>
  <si>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</si>
  <si>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</si>
  <si>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</si>
  <si>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</si>
  <si>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</si>
  <si>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</si>
  <si>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</si>
  <si>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</si>
  <si>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</si>
  <si>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</si>
  <si>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</si>
  <si>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</si>
  <si>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</si>
  <si>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</si>
  <si>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</si>
  <si>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</si>
  <si>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</si>
  <si>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</si>
  <si>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</si>
  <si>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</si>
  <si>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</si>
  <si>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</si>
  <si>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</si>
  <si>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</si>
  <si>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</si>
  <si>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</si>
  <si>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</si>
  <si>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</si>
  <si>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</si>
  <si>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</si>
  <si>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</si>
  <si>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</si>
  <si>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</si>
  <si>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</si>
  <si>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</si>
  <si>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</si>
  <si>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</si>
  <si>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</si>
  <si>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</si>
  <si>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</si>
  <si>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</si>
  <si>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</si>
  <si>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</si>
  <si>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</si>
  <si>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</si>
  <si>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</si>
  <si>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</si>
  <si>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</si>
  <si>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</si>
  <si>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</si>
  <si>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</si>
  <si>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</si>
  <si>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</si>
  <si>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</si>
  <si>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</si>
  <si>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</si>
  <si>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</si>
  <si>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</si>
  <si>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</si>
  <si>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</si>
  <si>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</si>
  <si>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</si>
  <si>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</si>
  <si>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</si>
  <si>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</si>
  <si>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</si>
  <si>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</si>
  <si>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</si>
  <si>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</si>
  <si>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</si>
  <si>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</si>
  <si>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</si>
  <si>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</si>
  <si>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</si>
  <si>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</si>
  <si>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</si>
  <si>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</si>
  <si>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</si>
  <si>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</si>
  <si>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</si>
  <si>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</si>
  <si>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</si>
  <si>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</si>
  <si>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</si>
  <si>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</si>
  <si>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</si>
  <si>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</si>
  <si>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</si>
  <si>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</si>
  <si>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</si>
  <si>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</si>
  <si>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</si>
  <si>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</si>
  <si>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</si>
  <si>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</si>
  <si>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</si>
  <si>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</si>
  <si>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</si>
  <si>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</si>
  <si>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</si>
  <si>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</si>
  <si>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</si>
  <si>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</si>
  <si>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</si>
  <si>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</si>
  <si>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</si>
  <si>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</si>
  <si>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</si>
  <si>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</si>
  <si>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</si>
  <si>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</si>
  <si>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</si>
  <si>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</si>
  <si>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</si>
  <si>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</si>
  <si>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</si>
  <si>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</si>
  <si>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</si>
  <si>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</si>
  <si>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</si>
  <si>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</si>
  <si>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</si>
  <si>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</si>
  <si>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</si>
  <si>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</si>
  <si>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</si>
  <si>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</si>
  <si>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</si>
  <si>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</si>
  <si>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</si>
  <si>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</si>
  <si>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</si>
  <si>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</si>
  <si>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</si>
  <si>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</si>
  <si>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</si>
  <si>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</si>
  <si>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</si>
  <si>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</si>
  <si>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</si>
  <si>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</si>
  <si>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</si>
  <si>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</si>
  <si>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</si>
  <si>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</si>
  <si>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</si>
  <si>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</si>
  <si>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</si>
  <si>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</si>
  <si>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</si>
  <si>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</si>
  <si>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</si>
  <si>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</si>
  <si>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</si>
  <si>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</si>
  <si>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</si>
  <si>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</si>
  <si>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</si>
  <si>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</si>
  <si>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</si>
  <si>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</si>
  <si>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</si>
  <si>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</si>
  <si>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</si>
  <si>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</si>
  <si>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</si>
  <si>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</si>
  <si>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</si>
  <si>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</si>
  <si>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</si>
  <si>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</si>
  <si>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</si>
  <si>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</si>
  <si>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</si>
  <si>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</si>
  <si>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</si>
  <si>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</si>
  <si>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</si>
  <si>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</si>
  <si>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</si>
  <si>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</si>
  <si>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</si>
  <si>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</si>
  <si>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</si>
  <si>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</si>
  <si>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</si>
  <si>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</si>
  <si>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</si>
  <si>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</si>
  <si>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</si>
  <si>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</si>
  <si>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</si>
  <si>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</si>
  <si>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</si>
  <si>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</si>
  <si>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</si>
  <si>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</si>
  <si>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</si>
  <si>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</si>
  <si>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</si>
  <si>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</si>
  <si>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</si>
  <si>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</si>
  <si>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</si>
  <si>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</si>
  <si>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</si>
  <si>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</si>
  <si>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</si>
  <si>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</si>
  <si>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</si>
  <si>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</si>
  <si>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</si>
  <si>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</si>
  <si>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</si>
  <si>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</si>
  <si>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</si>
  <si>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</si>
  <si>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</si>
  <si>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</si>
  <si>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</si>
  <si>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</si>
  <si>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</si>
  <si>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</si>
  <si>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</si>
  <si>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</si>
  <si>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</si>
  <si>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</si>
  <si>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</si>
  <si>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</si>
  <si>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</si>
  <si>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</si>
  <si>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</si>
  <si>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</si>
  <si>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</si>
  <si>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</si>
  <si>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</si>
  <si>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</si>
  <si>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</si>
  <si>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</si>
  <si>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</si>
  <si>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</si>
  <si>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</si>
  <si>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</si>
  <si>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</si>
  <si>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</si>
  <si>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</si>
  <si>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</si>
  <si>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</si>
  <si>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</si>
  <si>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</si>
  <si>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</si>
  <si>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</si>
  <si>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</si>
  <si>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</si>
  <si>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</si>
  <si>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</si>
  <si>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</si>
  <si>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</si>
  <si>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</si>
  <si>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</si>
  <si>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</si>
  <si>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</si>
  <si>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</si>
  <si>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</si>
  <si>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</si>
  <si>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</si>
  <si>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</si>
  <si>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</si>
  <si>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</si>
  <si>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</si>
  <si>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</si>
  <si>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</si>
  <si>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</si>
  <si>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</si>
  <si>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</si>
  <si>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</si>
  <si>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</si>
  <si>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</si>
  <si>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</si>
  <si>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</si>
  <si>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</si>
  <si>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</si>
  <si>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</si>
  <si>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</si>
  <si>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</si>
  <si>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</si>
  <si>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</si>
  <si>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</si>
  <si>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</si>
  <si>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</si>
  <si>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</si>
  <si>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</si>
  <si>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</si>
  <si>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</si>
  <si>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</si>
  <si>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</si>
  <si>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</si>
  <si>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</si>
  <si>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</si>
  <si>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</si>
  <si>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</si>
  <si>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</si>
  <si>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</si>
  <si>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</si>
  <si>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</si>
  <si>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</si>
  <si>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</si>
  <si>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</si>
  <si>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</si>
  <si>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</si>
  <si>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</si>
  <si>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</si>
  <si>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</si>
  <si>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</si>
  <si>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</si>
  <si>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</si>
  <si>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</si>
  <si>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</si>
  <si>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</si>
  <si>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</si>
  <si>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</si>
  <si>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</si>
  <si>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</si>
  <si>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</si>
  <si>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</si>
  <si>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</si>
  <si>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</si>
  <si>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</si>
  <si>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</si>
  <si>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</si>
  <si>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</si>
  <si>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</si>
  <si>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</si>
  <si>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</si>
  <si>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</si>
  <si>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</si>
  <si>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</si>
  <si>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</si>
  <si>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</si>
  <si>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</si>
  <si>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</si>
  <si>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</si>
  <si>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</si>
  <si>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</si>
  <si>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</si>
  <si>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</si>
  <si>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</si>
  <si>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</si>
  <si>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</si>
  <si>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</si>
  <si>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</si>
  <si>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</si>
  <si>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</si>
  <si>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</si>
  <si>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</si>
  <si>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</si>
  <si>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</si>
  <si>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</si>
  <si>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</si>
  <si>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</si>
  <si>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</si>
  <si>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</si>
  <si>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</si>
  <si>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</si>
  <si>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</si>
  <si>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</si>
  <si>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</si>
  <si>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</si>
  <si>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</si>
  <si>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</si>
  <si>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</si>
  <si>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</si>
  <si>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</si>
  <si>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</si>
  <si>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</si>
  <si>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</si>
  <si>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</si>
  <si>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</si>
  <si>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</si>
  <si>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</si>
  <si>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</si>
  <si>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</si>
  <si>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</si>
  <si>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</si>
  <si>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</si>
  <si>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</si>
  <si>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</si>
  <si>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</si>
  <si>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</si>
  <si>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</si>
  <si>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</si>
  <si>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</si>
  <si>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</si>
  <si>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</si>
  <si>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</si>
  <si>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</si>
  <si>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</si>
  <si>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</si>
  <si>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</si>
  <si>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</si>
  <si>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</si>
  <si>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</si>
  <si>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</si>
  <si>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</si>
  <si>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</si>
  <si>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</si>
  <si>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</si>
  <si>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</si>
  <si>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</si>
  <si>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</si>
  <si>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</si>
  <si>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</si>
  <si>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</si>
  <si>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</si>
  <si>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</si>
  <si>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</si>
  <si>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</si>
  <si>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</si>
  <si>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</si>
  <si>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</si>
  <si>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</si>
  <si>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</si>
  <si>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</si>
  <si>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</si>
  <si>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</si>
  <si>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</si>
  <si>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</si>
  <si>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</si>
  <si>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</si>
  <si>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</si>
  <si>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</si>
  <si>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</si>
  <si>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</si>
  <si>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</si>
  <si>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</si>
  <si>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</si>
  <si>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</si>
  <si>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</si>
  <si>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</si>
  <si>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</si>
  <si>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</si>
  <si>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</si>
  <si>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</si>
  <si>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</si>
  <si>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</si>
  <si>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</si>
  <si>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</si>
  <si>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</si>
  <si>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</si>
  <si>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</si>
  <si>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</si>
  <si>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</si>
  <si>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</si>
  <si>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</si>
  <si>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</si>
  <si>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</si>
  <si>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</si>
  <si>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</si>
  <si>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</si>
  <si>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</si>
  <si>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</si>
  <si>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</si>
  <si>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</si>
  <si>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</si>
  <si>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</si>
  <si>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</si>
  <si>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</si>
  <si>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</si>
  <si>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</si>
  <si>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</si>
  <si>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</si>
  <si>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</si>
  <si>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</si>
  <si>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</si>
  <si>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</si>
  <si>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</si>
  <si>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</si>
  <si>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</si>
  <si>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</si>
  <si>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</si>
  <si>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</si>
  <si>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</si>
  <si>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</si>
  <si>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</si>
  <si>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</si>
  <si>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</si>
  <si>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</si>
  <si>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</si>
  <si>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</si>
  <si>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</si>
  <si>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</si>
  <si>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</si>
  <si>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</si>
  <si>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</si>
  <si>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</si>
  <si>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</si>
  <si>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</si>
  <si>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</si>
  <si>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</si>
  <si>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</si>
  <si>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</si>
  <si>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</si>
  <si>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</si>
  <si>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</si>
  <si>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</si>
  <si>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</si>
  <si>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</si>
  <si>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</si>
  <si>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</si>
  <si>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</si>
  <si>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</si>
  <si>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</si>
  <si>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</si>
  <si>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</si>
  <si>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</si>
  <si>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</si>
  <si>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</si>
  <si>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</si>
  <si>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</si>
  <si>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</si>
  <si>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</si>
  <si>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</si>
  <si>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</si>
  <si>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</si>
  <si>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</si>
  <si>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</si>
  <si>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</si>
  <si>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</si>
  <si>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</si>
  <si>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</si>
  <si>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</si>
  <si>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</si>
  <si>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</si>
  <si>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</si>
  <si>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</si>
  <si>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</si>
  <si>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</si>
  <si>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</si>
  <si>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</si>
  <si>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</si>
  <si>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</si>
  <si>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</si>
  <si>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</si>
  <si>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</si>
  <si>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</si>
  <si>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</si>
  <si>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</si>
  <si>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</si>
  <si>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</si>
  <si>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</si>
  <si>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</si>
  <si>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</si>
  <si>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</si>
  <si>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</si>
  <si>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</si>
  <si>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</si>
  <si>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</si>
  <si>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</si>
  <si>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</si>
  <si>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</si>
  <si>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</si>
  <si>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</si>
  <si>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</si>
  <si>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</si>
  <si>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</si>
  <si>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</si>
  <si>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</si>
  <si>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</si>
  <si>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</si>
  <si>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</si>
  <si>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</si>
  <si>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</si>
  <si>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</si>
  <si>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</si>
  <si>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</si>
  <si>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</si>
  <si>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</si>
  <si>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</si>
  <si>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</si>
  <si>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</si>
  <si>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</si>
  <si>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</si>
  <si>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</si>
  <si>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</si>
  <si>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</si>
  <si>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</si>
  <si>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</si>
  <si>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</si>
  <si>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</si>
  <si>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</si>
  <si>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</si>
  <si>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</si>
  <si>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</si>
  <si>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</si>
  <si>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</si>
  <si>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</si>
  <si>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</si>
  <si>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</si>
  <si>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</si>
  <si>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</si>
  <si>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</si>
  <si>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</si>
  <si>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</si>
  <si>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</si>
  <si>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</si>
  <si>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</si>
  <si>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</si>
  <si>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</si>
  <si>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</si>
  <si>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</si>
  <si>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</si>
  <si>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</si>
  <si>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</si>
  <si>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</si>
  <si>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</si>
  <si>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</si>
  <si>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</si>
  <si>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</si>
  <si>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</si>
  <si>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</si>
  <si>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</si>
  <si>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</si>
  <si>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</si>
  <si>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</si>
  <si>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</si>
  <si>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</si>
  <si>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</si>
  <si>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</si>
  <si>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</si>
  <si>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</si>
  <si>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</si>
  <si>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</si>
  <si>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</si>
  <si>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</si>
  <si>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</si>
  <si>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</si>
  <si>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</si>
  <si>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</si>
  <si>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</si>
  <si>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</si>
  <si>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</si>
  <si>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</si>
  <si>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</si>
  <si>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</si>
  <si>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</si>
  <si>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</si>
  <si>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</si>
  <si>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</si>
  <si>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</si>
  <si>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</si>
  <si>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</si>
  <si>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</si>
  <si>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</si>
  <si>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</si>
  <si>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</si>
  <si>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</si>
  <si>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</si>
  <si>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</si>
  <si>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</si>
  <si>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</si>
  <si>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</si>
  <si>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</si>
  <si>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</si>
  <si>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</si>
  <si>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</si>
  <si>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</si>
  <si>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</si>
  <si>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</si>
  <si>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</si>
  <si>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</si>
  <si>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</si>
  <si>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</si>
  <si>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</si>
  <si>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</si>
  <si>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</si>
  <si>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</si>
  <si>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</si>
  <si>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</si>
  <si>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</si>
  <si>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</si>
  <si>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</si>
  <si>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</si>
  <si>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</si>
  <si>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</si>
  <si>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</si>
  <si>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</si>
  <si>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</si>
  <si>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</si>
  <si>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</si>
  <si>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</si>
  <si>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</si>
  <si>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</si>
  <si>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</si>
  <si>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</si>
  <si>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</si>
  <si>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</si>
  <si>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</si>
  <si>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</si>
  <si>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</si>
  <si>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</si>
  <si>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</si>
  <si>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</si>
  <si>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</si>
  <si>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</si>
  <si>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</si>
  <si>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</si>
  <si>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</si>
  <si>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</si>
  <si>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</si>
  <si>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</si>
  <si>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</si>
  <si>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</si>
  <si>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</si>
  <si>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</si>
  <si>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</si>
  <si>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</si>
  <si>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</si>
  <si>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</si>
  <si>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</si>
  <si>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</si>
  <si>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</si>
  <si>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</si>
  <si>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</si>
  <si>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</si>
  <si>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</si>
  <si>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</si>
  <si>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</si>
  <si>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</si>
  <si>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</si>
  <si>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</si>
  <si>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</si>
  <si>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</si>
  <si>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</si>
  <si>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</si>
  <si>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</si>
  <si>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</si>
  <si>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</si>
  <si>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</si>
  <si>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</si>
  <si>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</si>
  <si>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</si>
  <si>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</si>
  <si>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</si>
  <si>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</si>
  <si>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</si>
  <si>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</si>
  <si>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</si>
  <si>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</si>
  <si>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</si>
  <si>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</si>
  <si>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</si>
  <si>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</si>
  <si>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</si>
  <si>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</si>
  <si>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</si>
  <si>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</si>
  <si>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</si>
  <si>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</si>
  <si>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</si>
  <si>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</si>
  <si>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</si>
  <si>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</si>
  <si>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</si>
  <si>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</si>
  <si>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</si>
  <si>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</si>
  <si>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</si>
  <si>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</si>
  <si>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</si>
  <si>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</si>
  <si>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</si>
  <si>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</si>
  <si>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</si>
  <si>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</si>
  <si>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</si>
  <si>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</si>
  <si>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</si>
  <si>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</si>
  <si>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</si>
  <si>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</si>
  <si>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</si>
  <si>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</si>
  <si>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</si>
  <si>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</si>
  <si>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</si>
  <si>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</si>
  <si>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</si>
  <si>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</si>
  <si>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</si>
  <si>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</si>
  <si>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</si>
  <si>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</si>
  <si>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</si>
  <si>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</si>
  <si>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</si>
  <si>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</si>
  <si>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</si>
  <si>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</si>
  <si>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</si>
  <si>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</si>
  <si>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</si>
  <si>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</si>
  <si>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</si>
  <si>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</si>
  <si>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</si>
  <si>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</si>
  <si>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</si>
  <si>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</si>
  <si>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</si>
  <si>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</si>
  <si>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</si>
  <si>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</si>
  <si>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</si>
  <si>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</si>
  <si>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</si>
  <si>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</si>
  <si>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</si>
  <si>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</si>
  <si>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</si>
  <si>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</si>
  <si>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</si>
  <si>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</si>
  <si>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</si>
  <si>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</si>
  <si>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</si>
  <si>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</si>
  <si>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</si>
  <si>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</si>
  <si>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</si>
  <si>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</si>
  <si>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</si>
  <si>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</si>
  <si>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</si>
  <si>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</si>
  <si>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</si>
  <si>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</si>
  <si>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</si>
  <si>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</si>
  <si>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</si>
  <si>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</si>
  <si>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</si>
  <si>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</si>
  <si>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</si>
  <si>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</si>
  <si>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</si>
  <si>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</si>
  <si>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</si>
  <si>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</si>
  <si>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</si>
  <si>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</si>
  <si>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</si>
  <si>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</si>
  <si>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</si>
  <si>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</si>
  <si>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</si>
  <si>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</si>
  <si>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</si>
  <si>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</si>
  <si>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</si>
  <si>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</si>
  <si>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</si>
  <si>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</si>
  <si>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</si>
  <si>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</si>
  <si>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</si>
  <si>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</si>
  <si>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</si>
  <si>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</si>
  <si>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</si>
  <si>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</si>
  <si>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</si>
  <si>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</si>
  <si>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</si>
  <si>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</si>
  <si>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</si>
  <si>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</si>
  <si>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</si>
  <si>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</si>
  <si>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</si>
  <si>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</si>
  <si>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</si>
  <si>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</si>
  <si>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</si>
  <si>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</si>
  <si>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</si>
  <si>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</si>
  <si>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</si>
  <si>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</si>
  <si>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</si>
  <si>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</si>
  <si>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</si>
  <si>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</si>
  <si>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</si>
  <si>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</si>
  <si>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</si>
  <si>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</si>
  <si>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</si>
  <si>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</si>
  <si>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</si>
  <si>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</si>
  <si>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</si>
  <si>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</si>
  <si>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</si>
  <si>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</si>
  <si>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</si>
  <si>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</si>
  <si>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</si>
  <si>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</si>
  <si>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</si>
  <si>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</si>
  <si>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</si>
  <si>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</si>
  <si>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</si>
  <si>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</si>
  <si>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</si>
  <si>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</si>
  <si>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</si>
  <si>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</si>
  <si>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</si>
  <si>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</si>
  <si>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</si>
  <si>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</si>
  <si>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</si>
  <si>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</si>
  <si>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</si>
  <si>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</si>
  <si>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</si>
  <si>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</si>
  <si>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</si>
  <si>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</si>
  <si>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</si>
  <si>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</si>
  <si>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</si>
  <si>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</si>
  <si>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</si>
  <si>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</si>
  <si>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</si>
  <si>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</si>
  <si>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</si>
  <si>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</si>
  <si>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</si>
  <si>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</si>
  <si>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</si>
  <si>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</si>
  <si>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</si>
  <si>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</si>
  <si>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</si>
  <si>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</si>
  <si>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</si>
  <si>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</si>
  <si>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</si>
  <si>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</si>
  <si>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</si>
  <si>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</si>
  <si>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</si>
  <si>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</si>
  <si>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</si>
  <si>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</si>
  <si>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</si>
  <si>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</si>
  <si>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</si>
  <si>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</si>
  <si>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</si>
  <si>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</si>
  <si>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</si>
  <si>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</si>
  <si>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</si>
  <si>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</si>
  <si>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</si>
  <si>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</si>
  <si>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</si>
  <si>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</si>
  <si>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</si>
  <si>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</si>
  <si>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</si>
  <si>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</si>
  <si>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</si>
  <si>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</si>
  <si>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</si>
  <si>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</si>
  <si>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</si>
  <si>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</si>
  <si>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</si>
  <si>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</si>
  <si>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</si>
  <si>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</si>
  <si>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</si>
  <si>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</si>
  <si>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</si>
  <si>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</si>
  <si>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</si>
  <si>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</si>
  <si>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</si>
  <si>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</si>
  <si>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</si>
  <si>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</si>
  <si>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</si>
  <si>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</si>
  <si>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</si>
  <si>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</si>
  <si>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</si>
  <si>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</si>
  <si>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</si>
  <si>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</si>
  <si>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</si>
  <si>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</si>
  <si>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</si>
  <si>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</si>
  <si>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</si>
  <si>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</si>
  <si>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</si>
  <si>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</si>
  <si>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</si>
  <si>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</si>
  <si>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</si>
  <si>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</si>
  <si>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</si>
  <si>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</si>
  <si>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</si>
  <si>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</si>
  <si>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</si>
  <si>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</si>
  <si>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</si>
  <si>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</si>
  <si>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</si>
  <si>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</si>
  <si>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</si>
  <si>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</si>
  <si>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</si>
  <si>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</si>
  <si>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</si>
  <si>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</si>
  <si>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</si>
  <si>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</si>
  <si>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</si>
  <si>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</si>
  <si>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</si>
  <si>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</si>
  <si>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</si>
  <si>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</si>
  <si>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</si>
  <si>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</si>
  <si>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</si>
  <si>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</si>
  <si>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</si>
  <si>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</si>
  <si>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</si>
  <si>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</si>
  <si>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</si>
  <si>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</si>
  <si>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</si>
  <si>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</si>
  <si>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</si>
  <si>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</si>
  <si>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</si>
  <si>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</si>
  <si>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</si>
  <si>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</si>
  <si>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</si>
  <si>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</si>
  <si>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</si>
  <si>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</si>
  <si>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</si>
  <si>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</si>
  <si>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</si>
  <si>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</si>
  <si>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</si>
  <si>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</si>
  <si>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</si>
  <si>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</si>
  <si>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</si>
  <si>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</si>
  <si>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</si>
  <si>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</si>
  <si>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</si>
  <si>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</si>
  <si>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</si>
  <si>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</si>
  <si>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</si>
  <si>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</si>
  <si>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</si>
  <si>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</si>
  <si>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</si>
  <si>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</si>
  <si>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</si>
  <si>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</si>
  <si>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</si>
  <si>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</si>
  <si>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</si>
  <si>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</si>
  <si>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</si>
  <si>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</si>
  <si>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</si>
  <si>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</si>
  <si>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</si>
  <si>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</si>
  <si>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</si>
  <si>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</si>
  <si>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</si>
  <si>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</si>
  <si>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</si>
  <si>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</si>
  <si>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</si>
  <si>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</si>
  <si>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</si>
  <si>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</si>
  <si>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</si>
  <si>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</si>
  <si>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</si>
  <si>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</si>
  <si>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</si>
  <si>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</si>
  <si>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</si>
  <si>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</si>
  <si>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</si>
  <si>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</si>
  <si>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</si>
  <si>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</si>
  <si>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</si>
  <si>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</si>
  <si>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</si>
  <si>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</si>
  <si>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</si>
  <si>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</si>
  <si>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</si>
  <si>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</si>
  <si>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</si>
  <si>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</si>
  <si>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</si>
  <si>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</si>
  <si>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</si>
  <si>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</si>
  <si>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</si>
  <si>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</si>
  <si>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</si>
  <si>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</si>
  <si>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</si>
  <si>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</si>
  <si>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</si>
  <si>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</si>
  <si>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</si>
  <si>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</si>
  <si>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</si>
  <si>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</si>
  <si>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</si>
  <si>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</si>
  <si>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</si>
  <si>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</si>
  <si>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</si>
  <si>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</si>
  <si>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</si>
  <si>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</si>
  <si>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</si>
  <si>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</si>
  <si>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</si>
  <si>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</si>
  <si>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</si>
  <si>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</si>
  <si>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</si>
  <si>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</si>
  <si>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</si>
  <si>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</si>
  <si>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</si>
  <si>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</si>
  <si>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</si>
  <si>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</si>
  <si>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</si>
  <si>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</si>
  <si>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</si>
  <si>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</si>
  <si>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</si>
  <si>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</si>
  <si>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</si>
  <si>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</si>
  <si>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</si>
  <si>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</si>
  <si>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</si>
  <si>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</si>
  <si>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</si>
  <si>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</si>
  <si>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</si>
  <si>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</si>
  <si>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</si>
  <si>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</si>
  <si>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</si>
  <si>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</si>
  <si>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</si>
  <si>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</si>
  <si>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</si>
  <si>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</si>
  <si>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</si>
  <si>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</si>
  <si>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</si>
  <si>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</si>
  <si>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</si>
  <si>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</si>
  <si>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</si>
  <si>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</si>
  <si>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</si>
  <si>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</si>
  <si>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</si>
  <si>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</si>
  <si>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</si>
  <si>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</si>
  <si>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</si>
  <si>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</si>
  <si>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</si>
  <si>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</si>
  <si>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</si>
  <si>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</si>
  <si>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</si>
  <si>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</si>
  <si>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</si>
  <si>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</si>
  <si>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</si>
  <si>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</si>
  <si>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</si>
  <si>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</si>
  <si>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</si>
  <si>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</si>
  <si>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</si>
  <si>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</si>
  <si>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</si>
  <si>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</si>
  <si>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</si>
  <si>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</si>
  <si>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</si>
  <si>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</si>
  <si>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</si>
  <si>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</si>
  <si>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</si>
  <si>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</si>
  <si>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</si>
  <si>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</si>
  <si>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</si>
  <si>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</si>
  <si>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</si>
  <si>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</si>
  <si>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</si>
  <si>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</si>
  <si>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</si>
  <si>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</si>
  <si>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</si>
  <si>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</si>
  <si>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</si>
  <si>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</si>
  <si>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</si>
  <si>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</si>
  <si>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</si>
  <si>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</si>
  <si>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</si>
  <si>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</si>
  <si>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</si>
  <si>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</si>
  <si>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</si>
  <si>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</si>
  <si>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</si>
  <si>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</si>
  <si>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</si>
  <si>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</si>
  <si>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</si>
  <si>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</si>
  <si>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</si>
  <si>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</si>
  <si>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</si>
  <si>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</si>
  <si>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</si>
  <si>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</si>
  <si>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</si>
  <si>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</si>
  <si>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</si>
  <si>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</si>
  <si>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</si>
  <si>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</si>
  <si>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</si>
  <si>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</si>
  <si>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</si>
  <si>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</si>
  <si>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</si>
  <si>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</si>
  <si>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</si>
  <si>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</si>
  <si>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</si>
  <si>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</si>
  <si>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</si>
  <si>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</si>
  <si>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</si>
  <si>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</si>
  <si>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</si>
  <si>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</si>
  <si>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</si>
  <si>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</si>
  <si>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</si>
  <si>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</si>
  <si>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</si>
  <si>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</si>
  <si>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</si>
  <si>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</si>
  <si>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</si>
  <si>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</si>
  <si>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</si>
  <si>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</si>
  <si>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</si>
  <si>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</si>
  <si>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</si>
  <si>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</si>
  <si>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</si>
  <si>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</si>
  <si>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</si>
  <si>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</si>
  <si>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</si>
  <si>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</si>
  <si>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</si>
  <si>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</si>
  <si>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</si>
  <si>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</si>
  <si>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</si>
  <si>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</si>
  <si>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</si>
  <si>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</si>
  <si>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</si>
  <si>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</si>
  <si>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</si>
  <si>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</si>
  <si>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</si>
  <si>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</si>
  <si>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</si>
  <si>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</si>
  <si>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</si>
  <si>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</si>
  <si>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</si>
  <si>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</si>
  <si>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</si>
  <si>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</si>
  <si>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</si>
  <si>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</si>
  <si>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</si>
  <si>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</si>
  <si>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</si>
  <si>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</si>
  <si>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</si>
  <si>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</si>
  <si>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</si>
  <si>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</si>
  <si>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</si>
  <si>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</si>
  <si>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</si>
  <si>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</si>
  <si>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</si>
  <si>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</si>
  <si>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</si>
  <si>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</si>
  <si>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</si>
  <si>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</si>
  <si>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</si>
  <si>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</si>
  <si>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</si>
  <si>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</si>
  <si>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</si>
  <si>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</si>
  <si>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</si>
  <si>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</si>
  <si>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</si>
  <si>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</si>
  <si>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</si>
  <si>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</si>
  <si>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</si>
  <si>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</si>
  <si>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</si>
  <si>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</si>
  <si>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</si>
  <si>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</si>
  <si>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</si>
  <si>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</si>
  <si>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</si>
  <si>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</si>
  <si>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</si>
  <si>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</si>
  <si>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</si>
  <si>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</si>
  <si>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</si>
  <si>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</si>
  <si>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</si>
  <si>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</si>
  <si>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</si>
  <si>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</si>
  <si>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</si>
  <si>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</si>
  <si>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</si>
  <si>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</si>
  <si>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</si>
  <si>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</si>
  <si>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</si>
  <si>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</si>
  <si>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</si>
  <si>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</si>
  <si>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</si>
  <si>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</si>
  <si>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</si>
  <si>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</si>
  <si>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</si>
  <si>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</si>
  <si>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</si>
  <si>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</si>
  <si>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</si>
  <si>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</si>
  <si>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</si>
  <si>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</si>
  <si>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</si>
  <si>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</si>
  <si>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</si>
  <si>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</si>
  <si>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</si>
  <si>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</si>
  <si>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</si>
  <si>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</si>
  <si>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</si>
  <si>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</si>
  <si>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</si>
  <si>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</si>
  <si>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</si>
  <si>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</si>
  <si>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</si>
  <si>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</si>
  <si>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</si>
  <si>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</si>
  <si>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</si>
  <si>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</si>
  <si>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</si>
  <si>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</si>
  <si>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</si>
  <si>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</si>
  <si>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</si>
  <si>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</si>
  <si>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</si>
  <si>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</si>
  <si>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</si>
  <si>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</si>
  <si>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</si>
  <si>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</si>
  <si>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</si>
  <si>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</si>
  <si>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</si>
  <si>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</si>
  <si>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</si>
  <si>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</si>
  <si>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</si>
  <si>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</si>
  <si>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</si>
  <si>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</si>
  <si>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</si>
  <si>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</si>
  <si>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</si>
  <si>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</si>
  <si>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</si>
  <si>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</si>
  <si>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</si>
  <si>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</si>
  <si>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</si>
  <si>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</si>
  <si>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</si>
  <si>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</si>
  <si>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</si>
  <si>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</si>
  <si>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</si>
  <si>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</si>
  <si>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</si>
  <si>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</si>
  <si>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</si>
  <si>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</si>
  <si>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</si>
  <si>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</si>
  <si>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</si>
  <si>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</si>
  <si>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</si>
  <si>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</si>
  <si>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</si>
  <si>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</si>
  <si>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</si>
  <si>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</si>
  <si>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</si>
  <si>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</si>
  <si>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</si>
  <si>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</si>
  <si>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</si>
  <si>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</si>
  <si>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</si>
  <si>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</si>
  <si>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</si>
  <si>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</si>
  <si>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</si>
  <si>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</si>
  <si>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</si>
  <si>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</si>
  <si>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</si>
  <si>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</si>
  <si>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</si>
  <si>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</si>
  <si>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</si>
  <si>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</si>
  <si>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</si>
  <si>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</si>
  <si>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</si>
  <si>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</si>
  <si>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</si>
  <si>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</si>
  <si>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</si>
  <si>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</si>
  <si>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</si>
  <si>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</si>
  <si>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</si>
  <si>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</si>
  <si>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</si>
  <si>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</si>
  <si>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</si>
  <si>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</si>
  <si>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</si>
  <si>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</si>
  <si>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</si>
  <si>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</si>
  <si>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</si>
  <si>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</si>
  <si>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</si>
  <si>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</si>
  <si>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</si>
  <si>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</si>
  <si>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</si>
  <si>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</si>
  <si>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</si>
  <si>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</si>
  <si>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</si>
  <si>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</si>
  <si>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</si>
  <si>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</si>
  <si>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</si>
  <si>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</si>
  <si>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</si>
  <si>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</si>
  <si>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</si>
  <si>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</si>
  <si>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</si>
  <si>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</si>
  <si>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</si>
  <si>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</si>
  <si>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</si>
  <si>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</si>
  <si>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</si>
  <si>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</si>
  <si>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</si>
  <si>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</si>
  <si>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</si>
  <si>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</si>
  <si>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</si>
  <si>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</si>
  <si>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</si>
  <si>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</si>
  <si>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</si>
  <si>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</si>
  <si>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</si>
  <si>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</si>
  <si>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</si>
  <si>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</si>
  <si>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</si>
  <si>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</si>
  <si>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</si>
  <si>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</si>
  <si>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</si>
  <si>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</si>
  <si>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</si>
  <si>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</si>
  <si>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</si>
  <si>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</si>
  <si>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</si>
  <si>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</si>
  <si>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</si>
  <si>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</si>
  <si>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</si>
  <si>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</si>
  <si>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</si>
  <si>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</si>
  <si>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</si>
  <si>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</si>
  <si>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</si>
  <si>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</si>
  <si>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</si>
  <si>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</si>
  <si>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</si>
  <si>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</si>
  <si>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</si>
  <si>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</si>
  <si>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</si>
  <si>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</si>
  <si>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</si>
  <si>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</si>
  <si>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</si>
  <si>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</si>
  <si>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</si>
  <si>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</si>
  <si>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</si>
  <si>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</si>
  <si>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</si>
  <si>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</si>
  <si>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</si>
  <si>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</si>
  <si>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</si>
  <si>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</si>
  <si>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</si>
  <si>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</si>
  <si>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</si>
  <si>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</si>
  <si>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</si>
  <si>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</si>
  <si>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</si>
  <si>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</si>
  <si>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</si>
  <si>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</si>
  <si>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</si>
  <si>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</si>
  <si>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</si>
  <si>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</si>
  <si>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</si>
  <si>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</si>
  <si>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</si>
  <si>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</si>
  <si>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</si>
  <si>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</si>
  <si>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</si>
  <si>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</si>
  <si>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</si>
  <si>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</si>
  <si>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</si>
  <si>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</si>
  <si>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</si>
  <si>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</si>
  <si>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</si>
  <si>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</si>
  <si>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</si>
  <si>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</si>
  <si>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</si>
  <si>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</si>
  <si>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</si>
  <si>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</si>
  <si>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</si>
  <si>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</si>
  <si>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</si>
  <si>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</si>
  <si>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</si>
  <si>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</si>
  <si>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</si>
  <si>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</si>
  <si>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</si>
  <si>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</si>
  <si>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</si>
  <si>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</si>
  <si>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</si>
  <si>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</si>
  <si>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</si>
  <si>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</si>
  <si>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</si>
  <si>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</si>
  <si>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</si>
  <si>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</si>
  <si>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</si>
  <si>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</si>
  <si>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</si>
  <si>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</si>
  <si>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</si>
  <si>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</si>
  <si>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</si>
  <si>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</si>
  <si>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</si>
  <si>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</si>
  <si>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</si>
  <si>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</si>
  <si>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</si>
  <si>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</si>
  <si>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</si>
  <si>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</si>
  <si>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</si>
  <si>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</si>
  <si>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</si>
  <si>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</si>
  <si>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</si>
  <si>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</si>
  <si>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</si>
  <si>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</si>
  <si>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</si>
  <si>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</si>
  <si>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</si>
  <si>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</si>
  <si>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</si>
  <si>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</si>
  <si>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</si>
  <si>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</si>
  <si>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</si>
  <si>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</si>
  <si>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</si>
  <si>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</si>
  <si>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</si>
  <si>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</si>
  <si>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</si>
  <si>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</si>
  <si>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</si>
  <si>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</si>
  <si>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</si>
  <si>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</si>
  <si>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</si>
  <si>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</si>
  <si>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</si>
  <si>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</si>
  <si>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</si>
  <si>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</si>
  <si>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</si>
  <si>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</si>
  <si>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</si>
  <si>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</si>
  <si>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</si>
  <si>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</si>
  <si>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</si>
  <si>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</si>
  <si>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</si>
  <si>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</si>
  <si>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</si>
  <si>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</si>
  <si>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</si>
  <si>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</si>
  <si>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</si>
  <si>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</si>
  <si>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</si>
  <si>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</si>
  <si>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</si>
  <si>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</si>
  <si>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</si>
  <si>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</si>
  <si>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</si>
  <si>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</si>
  <si>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</si>
  <si>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</si>
  <si>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</si>
  <si>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</si>
  <si>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</si>
  <si>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</si>
  <si>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</si>
  <si>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</si>
  <si>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</si>
  <si>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</si>
  <si>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</si>
  <si>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</si>
  <si>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</si>
  <si>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</si>
  <si>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</si>
  <si>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</si>
  <si>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</si>
  <si>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</si>
  <si>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</si>
  <si>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</si>
  <si>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</si>
  <si>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</si>
  <si>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</si>
  <si>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</si>
  <si>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</si>
  <si>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</si>
  <si>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</si>
  <si>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</si>
  <si>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</si>
  <si>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</si>
  <si>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</si>
  <si>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</si>
  <si>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</si>
  <si>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</si>
  <si>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</si>
  <si>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</si>
  <si>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</si>
  <si>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</si>
  <si>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</si>
  <si>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</si>
  <si>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</si>
  <si>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</si>
  <si>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</si>
  <si>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</si>
  <si>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</si>
  <si>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</si>
  <si>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</si>
  <si>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</si>
  <si>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</si>
  <si>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</si>
  <si>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</si>
  <si>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</si>
  <si>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</si>
  <si>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</si>
  <si>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</si>
  <si>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</si>
  <si>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</si>
  <si>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</si>
  <si>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</si>
  <si>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</si>
  <si>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</si>
  <si>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</si>
  <si>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</si>
  <si>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</si>
  <si>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</si>
  <si>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</si>
  <si>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</si>
  <si>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</si>
  <si>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</si>
  <si>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</si>
  <si>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</si>
  <si>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</si>
  <si>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</si>
  <si>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</si>
  <si>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</si>
  <si>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</si>
  <si>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</si>
  <si>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</si>
  <si>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</si>
  <si>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</si>
  <si>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</si>
  <si>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</si>
  <si>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</si>
  <si>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</si>
  <si>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</si>
  <si>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</si>
  <si>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</si>
  <si>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</si>
  <si>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</si>
  <si>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</si>
  <si>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</si>
  <si>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</si>
  <si>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</si>
  <si>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</si>
  <si>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</si>
  <si>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</si>
  <si>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</si>
  <si>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</si>
  <si>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</si>
  <si>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</si>
  <si>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</si>
  <si>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</si>
  <si>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</si>
  <si>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</si>
  <si>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</si>
  <si>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</si>
  <si>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</si>
  <si>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</si>
  <si>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</si>
  <si>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</si>
  <si>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</si>
  <si>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</si>
  <si>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</si>
  <si>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</si>
  <si>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</si>
  <si>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</si>
  <si>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</si>
  <si>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</si>
  <si>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</si>
  <si>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</si>
  <si>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</si>
  <si>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</si>
  <si>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</si>
  <si>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</si>
  <si>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</si>
  <si>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</si>
  <si>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</si>
  <si>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</si>
  <si>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</si>
  <si>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</si>
  <si>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</si>
  <si>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</si>
  <si>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</si>
  <si>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</si>
  <si>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</si>
  <si>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</si>
  <si>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</si>
  <si>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</si>
  <si>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</si>
  <si>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</si>
  <si>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</si>
  <si>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</si>
  <si>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</si>
  <si>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</si>
  <si>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</si>
  <si>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</si>
  <si>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</si>
  <si>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</si>
  <si>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</si>
  <si>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</si>
  <si>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</si>
  <si>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</si>
  <si>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</si>
  <si>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</si>
  <si>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</si>
  <si>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</si>
  <si>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</si>
  <si>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</si>
  <si>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</si>
  <si>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</si>
  <si>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</si>
  <si>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</si>
  <si>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</si>
  <si>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</si>
  <si>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</si>
  <si>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</si>
  <si>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</si>
  <si>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</si>
  <si>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</si>
  <si>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</si>
  <si>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</si>
  <si>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</si>
  <si>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</si>
  <si>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</si>
  <si>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</si>
  <si>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</si>
  <si>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</si>
  <si>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</si>
  <si>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</si>
  <si>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</si>
  <si>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</si>
  <si>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</si>
  <si>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</si>
  <si>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</si>
  <si>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</si>
  <si>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</si>
  <si>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</si>
  <si>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</si>
  <si>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</si>
  <si>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</si>
  <si>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</si>
  <si>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</si>
  <si>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</si>
  <si>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</si>
  <si>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</si>
  <si>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</si>
  <si>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</si>
  <si>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</si>
  <si>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</si>
  <si>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</si>
  <si>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</si>
  <si>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</si>
  <si>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</si>
  <si>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</si>
  <si>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</si>
  <si>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</si>
  <si>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</si>
  <si>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</si>
  <si>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</si>
  <si>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</si>
  <si>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</si>
  <si>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</si>
  <si>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</si>
  <si>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</si>
  <si>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</si>
  <si>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</si>
  <si>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</si>
  <si>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</si>
  <si>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</si>
  <si>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</si>
  <si>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</si>
  <si>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</si>
  <si>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</si>
  <si>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</si>
  <si>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</si>
  <si>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</si>
  <si>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</si>
  <si>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</si>
  <si>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</si>
  <si>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</si>
  <si>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</si>
  <si>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</si>
  <si>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</si>
  <si>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</si>
  <si>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</si>
  <si>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</si>
  <si>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</si>
  <si>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</si>
  <si>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</si>
  <si>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</si>
  <si>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</si>
  <si>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</si>
  <si>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</si>
  <si>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</si>
  <si>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</si>
  <si>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</si>
  <si>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</si>
  <si>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</si>
  <si>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</si>
  <si>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</si>
  <si>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</si>
  <si>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</si>
  <si>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</si>
  <si>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</si>
  <si>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</si>
  <si>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</si>
  <si>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</si>
  <si>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</si>
  <si>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</si>
  <si>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</si>
  <si>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</si>
  <si>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</si>
  <si>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</si>
  <si>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</si>
  <si>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</si>
  <si>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</si>
  <si>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</si>
  <si>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</si>
  <si>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</si>
  <si>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</si>
  <si>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</si>
  <si>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</si>
  <si>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</si>
  <si>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</si>
  <si>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</si>
  <si>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</si>
  <si>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</si>
  <si>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</si>
  <si>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</si>
  <si>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</si>
  <si>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</si>
  <si>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</si>
  <si>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</si>
  <si>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</si>
  <si>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</si>
  <si>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</si>
  <si>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</si>
  <si>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</si>
  <si>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</si>
  <si>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</si>
  <si>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</si>
  <si>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</si>
  <si>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</si>
  <si>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</si>
  <si>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</si>
  <si>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</si>
  <si>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</si>
  <si>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</si>
  <si>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</si>
  <si>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</si>
  <si>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</si>
  <si>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</si>
  <si>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</si>
  <si>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</si>
  <si>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</si>
  <si>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</si>
  <si>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</si>
  <si>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</si>
  <si>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</si>
  <si>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</si>
  <si>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</si>
  <si>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</si>
  <si>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</si>
  <si>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</si>
  <si>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</si>
  <si>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</si>
  <si>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</si>
  <si>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</si>
  <si>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</si>
  <si>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</si>
  <si>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</si>
  <si>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</si>
  <si>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</si>
  <si>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</si>
  <si>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</si>
  <si>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</si>
  <si>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</si>
  <si>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</si>
  <si>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</si>
  <si>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</si>
  <si>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</si>
  <si>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</si>
  <si>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</si>
  <si>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</si>
  <si>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</si>
  <si>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</si>
  <si>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</si>
  <si>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</si>
  <si>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</si>
  <si>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</si>
  <si>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</si>
  <si>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</si>
  <si>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</si>
  <si>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</si>
  <si>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</si>
  <si>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</si>
  <si>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</si>
  <si>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</si>
  <si>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</si>
  <si>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</si>
  <si>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</si>
  <si>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</si>
  <si>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</si>
  <si>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</si>
  <si>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</si>
  <si>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</si>
  <si>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</si>
  <si>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</si>
  <si>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</si>
  <si>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</si>
  <si>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</si>
  <si>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</si>
  <si>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</si>
  <si>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</si>
  <si>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</si>
  <si>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</si>
  <si>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</si>
  <si>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</si>
  <si>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</si>
  <si>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</si>
  <si>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</si>
  <si>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</si>
  <si>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</si>
  <si>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</si>
  <si>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</si>
  <si>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</si>
  <si>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</si>
  <si>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</si>
  <si>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</si>
  <si>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</si>
  <si>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</si>
  <si>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</si>
  <si>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</si>
  <si>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</si>
  <si>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</si>
  <si>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</si>
  <si>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</si>
  <si>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</si>
  <si>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</si>
  <si>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</si>
  <si>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</si>
  <si>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</si>
  <si>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</si>
  <si>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</si>
  <si>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</si>
  <si>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</si>
  <si>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</si>
  <si>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</si>
  <si>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</si>
  <si>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</si>
  <si>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</si>
  <si>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</si>
  <si>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</si>
  <si>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</si>
  <si>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</si>
  <si>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</si>
  <si>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</si>
  <si>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</si>
  <si>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</si>
  <si>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</si>
  <si>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</si>
  <si>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</si>
  <si>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</si>
  <si>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</si>
  <si>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</si>
  <si>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</si>
  <si>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</si>
  <si>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</si>
  <si>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</si>
  <si>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</si>
  <si>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</si>
  <si>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</si>
  <si>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</si>
  <si>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</si>
  <si>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</si>
  <si>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</si>
  <si>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</si>
  <si>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</si>
  <si>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</si>
  <si>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</si>
  <si>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</si>
  <si>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</si>
  <si>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</si>
  <si>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</si>
  <si>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</si>
  <si>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</si>
  <si>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</si>
  <si>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</si>
  <si>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</si>
  <si>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</si>
  <si>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</si>
  <si>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</si>
  <si>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</si>
  <si>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</si>
  <si>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</si>
  <si>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</si>
  <si>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</si>
  <si>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</si>
  <si>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</si>
  <si>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</si>
  <si>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</si>
  <si>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</si>
  <si>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</si>
  <si>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</si>
  <si>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</si>
  <si>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</si>
  <si>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</si>
  <si>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</si>
  <si>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</si>
  <si>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</si>
  <si>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</si>
  <si>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</si>
  <si>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</si>
  <si>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</si>
  <si>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</si>
  <si>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</si>
  <si>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</si>
  <si>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</si>
  <si>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</si>
  <si>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</si>
  <si>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</si>
  <si>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</si>
  <si>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</si>
  <si>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</si>
  <si>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</si>
  <si>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</si>
  <si>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</si>
  <si>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</si>
  <si>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</si>
  <si>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</si>
  <si>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</si>
  <si>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</si>
  <si>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</si>
  <si>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</si>
  <si>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</si>
  <si>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</si>
  <si>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</si>
  <si>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</si>
  <si>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</si>
  <si>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</si>
  <si>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</si>
  <si>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</si>
  <si>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</si>
  <si>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</si>
  <si>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</si>
  <si>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</si>
  <si>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</si>
  <si>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</si>
  <si>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</si>
  <si>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</si>
  <si>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</si>
  <si>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</si>
  <si>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</si>
  <si>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</si>
  <si>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</si>
  <si>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</si>
  <si>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</si>
  <si>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</si>
  <si>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</si>
  <si>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</si>
  <si>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</si>
  <si>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</si>
  <si>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</si>
  <si>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</si>
  <si>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</si>
  <si>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</si>
  <si>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</si>
  <si>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</si>
  <si>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</si>
  <si>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</si>
  <si>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</si>
  <si>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</si>
  <si>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</si>
  <si>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</si>
  <si>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</si>
  <si>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</si>
  <si>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</si>
  <si>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</si>
  <si>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</si>
  <si>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</si>
  <si>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</si>
  <si>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</si>
  <si>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</si>
  <si>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</si>
  <si>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</si>
  <si>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</si>
  <si>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</si>
  <si>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</si>
  <si>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</si>
  <si>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</si>
  <si>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</si>
  <si>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</si>
  <si>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</si>
  <si>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</si>
  <si>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</si>
  <si>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</si>
  <si>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</si>
  <si>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</si>
  <si>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</si>
  <si>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</si>
  <si>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</si>
  <si>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</si>
  <si>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</si>
  <si>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</si>
  <si>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</si>
  <si>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</si>
  <si>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</si>
  <si>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</si>
  <si>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</si>
  <si>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</si>
  <si>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</si>
  <si>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</si>
  <si>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</si>
  <si>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</si>
  <si>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</si>
  <si>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</si>
  <si>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</si>
  <si>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</si>
  <si>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</si>
  <si>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</si>
  <si>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</si>
  <si>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</si>
  <si>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</si>
  <si>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</si>
  <si>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</si>
  <si>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</si>
  <si>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</si>
  <si>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</si>
  <si>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</si>
  <si>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</si>
  <si>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</si>
  <si>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</si>
  <si>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</si>
  <si>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</si>
  <si>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</si>
  <si>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</si>
  <si>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</si>
  <si>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</si>
  <si>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</si>
  <si>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</si>
  <si>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</si>
  <si>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</si>
  <si>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</si>
  <si>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</si>
  <si>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</si>
  <si>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</si>
  <si>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</si>
  <si>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</si>
  <si>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</si>
  <si>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</si>
  <si>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</si>
  <si>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</si>
  <si>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</si>
  <si>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</si>
  <si>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</si>
  <si>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</si>
  <si>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</si>
  <si>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</si>
  <si>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</si>
  <si>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</si>
  <si>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</si>
  <si>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</si>
  <si>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</si>
  <si>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</si>
  <si>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</si>
  <si>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</si>
  <si>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</si>
  <si>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</si>
  <si>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</si>
  <si>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</si>
  <si>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</si>
  <si>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</si>
  <si>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</si>
  <si>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</si>
  <si>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</si>
  <si>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</si>
  <si>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</si>
  <si>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</si>
  <si>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</si>
  <si>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</si>
  <si>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</si>
  <si>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</si>
  <si>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</si>
  <si>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</si>
  <si>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</si>
  <si>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</si>
  <si>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</si>
  <si>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</si>
  <si>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</si>
  <si>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</si>
  <si>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</si>
  <si>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</si>
  <si>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</si>
  <si>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</si>
  <si>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</si>
  <si>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</si>
  <si>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</si>
  <si>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</si>
  <si>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</si>
  <si>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</si>
  <si>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</si>
  <si>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</si>
  <si>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</si>
  <si>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</si>
  <si>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</si>
  <si>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</si>
  <si>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</si>
  <si>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</si>
  <si>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</si>
  <si>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</si>
  <si>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</si>
  <si>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</si>
  <si>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</si>
  <si>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</si>
  <si>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</si>
  <si>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</si>
  <si>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</si>
  <si>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</si>
  <si>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</si>
  <si>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</si>
  <si>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</si>
  <si>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</si>
  <si>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</si>
  <si>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</si>
  <si>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</si>
  <si>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</si>
  <si>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</si>
  <si>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</si>
  <si>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</si>
  <si>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</si>
  <si>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</si>
  <si>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</si>
  <si>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</si>
  <si>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</si>
  <si>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</si>
  <si>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</si>
  <si>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</si>
  <si>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</si>
  <si>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</si>
  <si>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</si>
  <si>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</si>
  <si>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</si>
  <si>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</si>
  <si>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</si>
  <si>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</si>
  <si>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</si>
  <si>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</si>
  <si>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</si>
  <si>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</si>
  <si>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</si>
  <si>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</si>
  <si>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</si>
  <si>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</si>
  <si>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</si>
  <si>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</si>
  <si>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</si>
  <si>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</si>
  <si>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</si>
  <si>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</si>
  <si>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</si>
  <si>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</si>
  <si>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</si>
  <si>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</si>
  <si>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</si>
  <si>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</si>
  <si>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</si>
  <si>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</si>
  <si>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</si>
  <si>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</si>
  <si>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</si>
  <si>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</si>
  <si>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</si>
  <si>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</si>
  <si>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</si>
  <si>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</si>
  <si>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</si>
  <si>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</si>
  <si>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</si>
  <si>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</si>
  <si>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</si>
  <si>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</si>
  <si>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</si>
  <si>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</si>
  <si>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</si>
  <si>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</si>
  <si>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</si>
  <si>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</si>
  <si>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</si>
  <si>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</si>
  <si>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</si>
  <si>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</si>
  <si>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</si>
  <si>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</si>
  <si>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</si>
  <si>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</si>
  <si>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</si>
  <si>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</si>
  <si>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</si>
  <si>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</si>
  <si>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</si>
  <si>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</si>
  <si>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</si>
  <si>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</si>
  <si>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</si>
  <si>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</si>
  <si>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</si>
  <si>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</si>
  <si>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</si>
  <si>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</si>
  <si>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</si>
  <si>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</si>
  <si>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</si>
  <si>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</si>
  <si>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</si>
  <si>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</si>
  <si>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</si>
  <si>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</si>
  <si>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</si>
  <si>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</si>
  <si>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</si>
  <si>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</si>
  <si>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</si>
  <si>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</si>
  <si>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</si>
  <si>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</si>
  <si>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</si>
  <si>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</si>
  <si>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</si>
  <si>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</si>
  <si>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</si>
  <si>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</si>
  <si>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</si>
  <si>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</si>
  <si>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</si>
  <si>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</si>
  <si>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</si>
  <si>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</si>
  <si>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</si>
  <si>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</si>
  <si>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</si>
  <si>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</si>
  <si>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</si>
  <si>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</si>
  <si>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</si>
  <si>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</si>
  <si>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</si>
  <si>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</si>
  <si>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</si>
  <si>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</si>
  <si>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</si>
  <si>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</si>
  <si>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</si>
  <si>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</si>
  <si>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</si>
  <si>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</si>
  <si>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</si>
  <si>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</si>
  <si>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</si>
  <si>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</si>
  <si>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</si>
  <si>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</si>
  <si>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</si>
  <si>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</si>
  <si>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</si>
  <si>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</si>
  <si>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</si>
  <si>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</si>
  <si>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</si>
  <si>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</si>
  <si>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</si>
  <si>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</si>
  <si>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</si>
  <si>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</si>
  <si>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</si>
  <si>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</si>
  <si>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</si>
  <si>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</si>
  <si>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</si>
  <si>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</si>
  <si>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</si>
  <si>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</si>
  <si>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</si>
  <si>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</si>
  <si>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</si>
  <si>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</si>
  <si>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</si>
  <si>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</si>
  <si>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</si>
  <si>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</si>
  <si>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</si>
  <si>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</si>
  <si>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</si>
  <si>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</si>
  <si>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</si>
  <si>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</si>
  <si>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</si>
  <si>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</si>
  <si>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</si>
  <si>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</si>
  <si>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</si>
  <si>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</si>
  <si>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</si>
  <si>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</si>
  <si>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</si>
  <si>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</si>
  <si>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</si>
  <si>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</si>
  <si>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</si>
  <si>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</si>
  <si>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</si>
  <si>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</si>
  <si>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</si>
  <si>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</si>
  <si>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</si>
  <si>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</si>
  <si>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</si>
  <si>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</si>
  <si>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</si>
  <si>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</si>
  <si>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</si>
  <si>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</si>
  <si>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</si>
  <si>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</si>
  <si>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</si>
  <si>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</si>
  <si>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</si>
  <si>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</si>
  <si>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</si>
  <si>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</si>
  <si>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</si>
  <si>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</si>
  <si>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</si>
  <si>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</si>
  <si>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</si>
  <si>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</si>
  <si>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</si>
  <si>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</si>
  <si>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</si>
  <si>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</si>
  <si>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</si>
  <si>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</si>
  <si>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</si>
  <si>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</si>
  <si>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</si>
  <si>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</si>
  <si>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</si>
  <si>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</si>
  <si>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</si>
  <si>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</si>
  <si>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</si>
  <si>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</si>
  <si>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</si>
  <si>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</si>
  <si>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</si>
  <si>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</si>
  <si>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</si>
  <si>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</si>
  <si>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</si>
  <si>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</si>
  <si>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</si>
  <si>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</si>
  <si>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</si>
  <si>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</si>
  <si>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</si>
  <si>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</si>
  <si>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</si>
  <si>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</si>
  <si>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</si>
  <si>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</si>
  <si>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</si>
  <si>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</si>
  <si>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</si>
  <si>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</si>
  <si>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</si>
  <si>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</si>
  <si>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</si>
  <si>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</si>
  <si>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</si>
  <si>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</si>
  <si>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</si>
  <si>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</si>
  <si>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</si>
  <si>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</si>
  <si>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</si>
  <si>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</si>
  <si>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</si>
  <si>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</si>
  <si>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</si>
  <si>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</si>
  <si>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</si>
  <si>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</si>
  <si>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</si>
  <si>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</si>
  <si>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</si>
  <si>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</si>
  <si>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</si>
  <si>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</si>
  <si>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</si>
  <si>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</si>
  <si>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</si>
  <si>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</si>
  <si>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</si>
  <si>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</si>
  <si>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</si>
  <si>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</si>
  <si>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</si>
  <si>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</si>
  <si>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</si>
  <si>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</si>
  <si>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</si>
  <si>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</si>
  <si>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</si>
  <si>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</si>
  <si>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</si>
  <si>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</si>
  <si>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</si>
  <si>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</si>
  <si>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</si>
  <si>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</si>
  <si>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</si>
  <si>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</si>
  <si>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</si>
  <si>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</si>
  <si>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</si>
  <si>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</si>
  <si>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</si>
  <si>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</si>
  <si>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</si>
  <si>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</si>
  <si>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</si>
  <si>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</si>
  <si>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</si>
  <si>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</si>
  <si>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</si>
  <si>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</si>
  <si>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</si>
  <si>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</si>
  <si>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</si>
  <si>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</si>
  <si>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</si>
  <si>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</si>
  <si>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</si>
  <si>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</si>
  <si>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</si>
  <si>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</si>
  <si>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</si>
  <si>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</si>
  <si>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</si>
  <si>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</si>
  <si>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</si>
  <si>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</si>
  <si>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</si>
  <si>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</si>
  <si>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</si>
  <si>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</si>
  <si>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</si>
  <si>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</si>
  <si>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</si>
  <si>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</si>
  <si>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</si>
  <si>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</si>
  <si>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</si>
  <si>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</si>
  <si>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</si>
  <si>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</si>
  <si>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</si>
  <si>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</si>
  <si>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</si>
  <si>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</si>
  <si>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</si>
  <si>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</si>
  <si>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</si>
  <si>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</si>
  <si>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</si>
  <si>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</si>
  <si>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</si>
  <si>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</si>
  <si>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</si>
  <si>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</si>
  <si>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</si>
  <si>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</si>
  <si>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</si>
  <si>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</si>
  <si>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</si>
  <si>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</si>
  <si>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</si>
  <si>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</si>
  <si>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</si>
  <si>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</si>
  <si>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</si>
  <si>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</si>
  <si>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</si>
  <si>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</si>
  <si>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</si>
  <si>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</si>
  <si>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</si>
  <si>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</si>
  <si>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</si>
  <si>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</si>
  <si>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</si>
  <si>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</si>
  <si>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</si>
  <si>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</si>
  <si>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</si>
  <si>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</si>
  <si>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</si>
  <si>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</si>
  <si>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</si>
  <si>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</si>
  <si>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</si>
  <si>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</si>
  <si>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</si>
  <si>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</si>
  <si>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</si>
  <si>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</si>
  <si>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</si>
  <si>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</si>
  <si>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</si>
  <si>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</si>
  <si>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</si>
  <si>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</si>
  <si>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</si>
  <si>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</si>
  <si>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</si>
  <si>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</si>
  <si>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</si>
  <si>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</si>
  <si>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</si>
  <si>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</si>
  <si>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</si>
  <si>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</si>
  <si>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</si>
  <si>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</si>
  <si>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</si>
  <si>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</si>
  <si>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</si>
  <si>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</si>
  <si>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</si>
  <si>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</si>
  <si>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</si>
  <si>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</si>
  <si>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</si>
  <si>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</si>
  <si>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</si>
  <si>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</si>
  <si>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</si>
  <si>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</si>
  <si>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</si>
  <si>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</si>
  <si>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</si>
  <si>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</si>
  <si>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</si>
  <si>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</si>
  <si>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</si>
  <si>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</si>
  <si>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</si>
  <si>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</si>
  <si>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</si>
  <si>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</si>
  <si>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</si>
  <si>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</si>
  <si>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</si>
  <si>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</si>
  <si>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</si>
  <si>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</si>
  <si>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</si>
  <si>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</si>
  <si>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</si>
  <si>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</si>
  <si>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</si>
  <si>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</si>
  <si>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</si>
  <si>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</si>
  <si>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</si>
  <si>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</si>
  <si>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</si>
  <si>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</si>
  <si>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</si>
  <si>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</si>
  <si>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</si>
  <si>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</si>
  <si>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</si>
  <si>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</si>
  <si>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</si>
  <si>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</si>
  <si>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</si>
  <si>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</si>
  <si>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</si>
  <si>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</si>
  <si>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</si>
  <si>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</si>
  <si>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</si>
  <si>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</si>
  <si>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</si>
  <si>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</si>
  <si>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</si>
  <si>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</si>
  <si>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</si>
  <si>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</si>
  <si>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</si>
  <si>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</si>
  <si>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</si>
  <si>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</si>
  <si>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</si>
  <si>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</si>
  <si>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</si>
  <si>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</si>
  <si>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</si>
  <si>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</si>
  <si>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</si>
  <si>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</si>
  <si>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</si>
  <si>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</si>
  <si>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</si>
  <si>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</si>
  <si>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</si>
  <si>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</si>
  <si>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</si>
  <si>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</si>
  <si>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</si>
  <si>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</si>
  <si>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</si>
  <si>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</si>
  <si>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</si>
  <si>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</si>
  <si>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</si>
  <si>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</si>
  <si>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</si>
  <si>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</si>
  <si>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</si>
  <si>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</si>
  <si>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</si>
  <si>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</si>
  <si>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</si>
  <si>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</si>
  <si>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</si>
  <si>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</si>
  <si>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</si>
  <si>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</si>
  <si>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</si>
  <si>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</si>
  <si>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</si>
  <si>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</si>
  <si>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</si>
  <si>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</si>
  <si>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</si>
  <si>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</si>
  <si>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</si>
  <si>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</si>
  <si>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</si>
  <si>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</si>
  <si>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</si>
  <si>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</si>
  <si>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</si>
  <si>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</si>
  <si>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</si>
  <si>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</si>
  <si>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</si>
  <si>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</si>
  <si>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</si>
  <si>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</si>
  <si>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</si>
  <si>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</si>
  <si>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</si>
  <si>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</si>
  <si>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</si>
  <si>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</si>
  <si>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</si>
  <si>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</si>
  <si>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</si>
  <si>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</si>
  <si>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</si>
  <si>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</si>
  <si>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</si>
  <si>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</si>
  <si>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</si>
  <si>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</si>
  <si>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</si>
  <si>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</si>
  <si>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</si>
  <si>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</si>
  <si>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</si>
  <si>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</si>
  <si>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</si>
  <si>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</si>
  <si>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</si>
  <si>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</si>
  <si>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</si>
  <si>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</si>
  <si>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</si>
  <si>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</si>
  <si>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</si>
  <si>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</si>
  <si>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</si>
  <si>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</si>
  <si>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</si>
  <si>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</si>
  <si>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</si>
  <si>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</si>
  <si>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</si>
  <si>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</si>
  <si>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</si>
  <si>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</si>
  <si>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</si>
  <si>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</si>
  <si>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</si>
  <si>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</si>
  <si>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</si>
  <si>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</si>
  <si>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</si>
  <si>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</si>
  <si>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</si>
  <si>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</si>
  <si>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</si>
  <si>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</si>
  <si>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</si>
  <si>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</si>
  <si>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</si>
  <si>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</si>
  <si>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</si>
  <si>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</si>
  <si>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</si>
  <si>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</si>
  <si>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</si>
  <si>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</si>
  <si>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</si>
  <si>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</si>
  <si>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</si>
  <si>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</si>
  <si>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</si>
  <si>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</si>
  <si>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</si>
  <si>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</si>
  <si>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</si>
  <si>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</si>
  <si>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</si>
  <si>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</si>
  <si>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</si>
  <si>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</si>
  <si>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</si>
  <si>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</si>
  <si>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</si>
  <si>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</si>
  <si>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</si>
  <si>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</si>
  <si>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</si>
  <si>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</si>
  <si>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</si>
  <si>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</si>
  <si>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</si>
  <si>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</si>
  <si>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</si>
  <si>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</si>
  <si>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</si>
  <si>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</si>
  <si>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</si>
  <si>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</si>
  <si>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</si>
  <si>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</si>
  <si>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</si>
  <si>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</si>
  <si>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</si>
  <si>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</si>
  <si>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</si>
  <si>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</si>
  <si>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</si>
  <si>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</si>
  <si>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</si>
  <si>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</si>
  <si>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</si>
  <si>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</si>
  <si>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</si>
  <si>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</si>
  <si>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</si>
  <si>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</si>
  <si>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</si>
  <si>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</si>
  <si>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</si>
  <si>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</si>
  <si>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</si>
  <si>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</si>
  <si>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</si>
  <si>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</si>
  <si>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</si>
  <si>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</si>
  <si>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</si>
  <si>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</si>
  <si>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</si>
  <si>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</si>
  <si>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</si>
  <si>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</si>
  <si>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</si>
  <si>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</si>
  <si>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</si>
  <si>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</si>
  <si>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</si>
  <si>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</si>
  <si>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</si>
  <si>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</si>
  <si>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</si>
  <si>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</si>
  <si>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</si>
  <si>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</si>
  <si>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</si>
  <si>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</si>
  <si>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</si>
  <si>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</si>
  <si>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</si>
  <si>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</si>
  <si>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</si>
  <si>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</si>
  <si>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</si>
  <si>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</si>
  <si>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</si>
  <si>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</si>
  <si>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</si>
  <si>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</si>
  <si>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</si>
  <si>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</si>
  <si>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</si>
  <si>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</si>
  <si>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</si>
  <si>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</si>
  <si>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</si>
  <si>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</si>
  <si>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</si>
  <si>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</si>
  <si>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</si>
  <si>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</si>
  <si>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</si>
  <si>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</si>
  <si>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</si>
  <si>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</si>
  <si>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</si>
  <si>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</si>
  <si>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</si>
  <si>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</si>
  <si>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</si>
  <si>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</si>
  <si>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</si>
  <si>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</si>
  <si>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</si>
  <si>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</si>
  <si>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</si>
  <si>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</si>
  <si>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</si>
  <si>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</si>
  <si>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</si>
  <si>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</si>
  <si>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</si>
  <si>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</si>
  <si>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</si>
  <si>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</si>
  <si>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</si>
  <si>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</si>
  <si>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</si>
  <si>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</si>
  <si>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</si>
  <si>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</si>
  <si>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</si>
  <si>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</si>
  <si>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</si>
  <si>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</si>
  <si>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</si>
  <si>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</si>
  <si>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</si>
  <si>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</si>
  <si>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</si>
  <si>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</si>
  <si>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</si>
  <si>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</si>
  <si>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</si>
  <si>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</si>
  <si>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</si>
  <si>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</si>
  <si>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</si>
  <si>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</si>
  <si>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</si>
  <si>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</si>
  <si>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</si>
  <si>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</si>
  <si>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</si>
  <si>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</si>
  <si>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</si>
  <si>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</si>
  <si>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</si>
  <si>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</si>
  <si>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</si>
  <si>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</si>
  <si>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</si>
  <si>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</si>
  <si>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</si>
  <si>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</si>
  <si>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</si>
  <si>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</si>
  <si>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</si>
  <si>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</si>
  <si>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</si>
  <si>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</si>
  <si>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</si>
  <si>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</si>
  <si>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</si>
  <si>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</si>
  <si>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</si>
  <si>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</si>
  <si>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</si>
  <si>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</si>
  <si>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</si>
  <si>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</si>
  <si>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</si>
  <si>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</si>
  <si>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</si>
  <si>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</si>
  <si>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</si>
  <si>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</si>
  <si>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</si>
  <si>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</si>
  <si>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</si>
  <si>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</si>
  <si>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</si>
  <si>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</si>
  <si>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</si>
  <si>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</si>
  <si>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</si>
  <si>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</si>
  <si>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</si>
  <si>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</si>
  <si>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</si>
  <si>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</si>
  <si>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</si>
  <si>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</si>
  <si>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</si>
  <si>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</si>
  <si>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</si>
  <si>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</si>
  <si>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</si>
  <si>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</si>
  <si>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</si>
  <si>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</si>
  <si>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</si>
  <si>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</si>
  <si>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</si>
  <si>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</si>
  <si>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</si>
  <si>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</si>
  <si>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</si>
  <si>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</si>
  <si>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</si>
  <si>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</si>
  <si>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</si>
  <si>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</si>
  <si>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</si>
  <si>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</si>
  <si>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</si>
  <si>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</si>
  <si>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</si>
  <si>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</si>
  <si>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</si>
  <si>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</si>
  <si>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</si>
  <si>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</si>
  <si>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</si>
  <si>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</si>
  <si>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</si>
  <si>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</si>
  <si>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</si>
  <si>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</si>
  <si>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</si>
  <si>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</si>
  <si>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</si>
  <si>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</si>
  <si>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</si>
  <si>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</si>
  <si>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</si>
  <si>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</si>
  <si>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</si>
  <si>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</si>
  <si>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</si>
  <si>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</si>
  <si>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</si>
  <si>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</si>
  <si>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</si>
  <si>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</si>
  <si>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</si>
  <si>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</si>
  <si>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</si>
  <si>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</si>
  <si>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</si>
  <si>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</si>
  <si>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</si>
  <si>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</si>
  <si>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</si>
  <si>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</si>
  <si>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</si>
  <si>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</si>
  <si>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</si>
  <si>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</si>
  <si>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</si>
  <si>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</si>
  <si>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</si>
  <si>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</si>
  <si>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</si>
  <si>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</si>
  <si>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</si>
  <si>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</si>
  <si>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</si>
  <si>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</si>
  <si>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</si>
  <si>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</si>
  <si>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</si>
  <si>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</si>
  <si>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</si>
  <si>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</si>
  <si>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</si>
  <si>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</si>
  <si>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</si>
  <si>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</si>
  <si>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</si>
  <si>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</si>
  <si>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</si>
  <si>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</si>
  <si>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</si>
  <si>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</si>
  <si>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</si>
  <si>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</si>
  <si>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</si>
  <si>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</si>
  <si>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</si>
  <si>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</si>
  <si>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</si>
  <si>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</si>
  <si>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</si>
  <si>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</si>
  <si>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</si>
  <si>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</si>
  <si>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</si>
  <si>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</si>
  <si>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</si>
  <si>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</si>
  <si>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</si>
  <si>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</si>
  <si>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</si>
  <si>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</si>
  <si>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</si>
  <si>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</si>
  <si>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</si>
  <si>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</si>
  <si>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</si>
  <si>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</si>
  <si>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</si>
  <si>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</si>
  <si>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</si>
  <si>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</si>
  <si>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</si>
  <si>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</si>
  <si>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</si>
  <si>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</si>
  <si>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</si>
  <si>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</si>
  <si>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</si>
  <si>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</si>
  <si>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</si>
  <si>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</si>
  <si>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</si>
  <si>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</si>
  <si>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</si>
  <si>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</si>
  <si>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</si>
  <si>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</si>
  <si>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</si>
  <si>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</si>
  <si>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</si>
  <si>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</si>
  <si>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</si>
  <si>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</si>
  <si>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</si>
  <si>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</si>
  <si>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</si>
  <si>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</si>
  <si>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</si>
  <si>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</si>
  <si>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</si>
  <si>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</si>
  <si>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</si>
  <si>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</si>
  <si>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</si>
  <si>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</si>
  <si>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</si>
  <si>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</si>
  <si>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</si>
  <si>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</si>
  <si>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</si>
  <si>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</si>
  <si>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</si>
  <si>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</si>
  <si>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</si>
  <si>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</si>
  <si>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</si>
  <si>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</si>
  <si>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</si>
  <si>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</si>
  <si>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</si>
  <si>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</si>
  <si>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</si>
  <si>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</si>
  <si>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</si>
  <si>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</si>
  <si>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</si>
  <si>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</si>
  <si>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</si>
  <si>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</si>
  <si>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</si>
  <si>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</si>
  <si>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</si>
  <si>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</si>
  <si>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</si>
  <si>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</si>
  <si>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</si>
  <si>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</si>
  <si>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</si>
  <si>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</si>
  <si>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</si>
  <si>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</si>
  <si>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</si>
  <si>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</si>
  <si>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</si>
  <si>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</si>
  <si>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</si>
  <si>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</si>
  <si>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</si>
  <si>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</si>
  <si>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</si>
  <si>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</si>
  <si>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</si>
  <si>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</si>
  <si>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</si>
  <si>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</si>
  <si>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</si>
  <si>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</si>
  <si>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</si>
  <si>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</si>
  <si>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</si>
  <si>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</si>
  <si>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</si>
  <si>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</si>
  <si>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</si>
  <si>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</si>
  <si>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</si>
  <si>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</si>
  <si>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</si>
  <si>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</si>
  <si>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</si>
  <si>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</si>
  <si>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</si>
  <si>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</si>
  <si>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</si>
  <si>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</si>
  <si>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</si>
  <si>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</si>
  <si>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</si>
  <si>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</si>
  <si>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</si>
  <si>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</si>
  <si>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</si>
  <si>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</si>
  <si>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</si>
  <si>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</si>
  <si>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</si>
  <si>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</si>
  <si>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</si>
  <si>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</si>
  <si>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</si>
  <si>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</si>
  <si>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</si>
  <si>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</si>
  <si>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</si>
  <si>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</si>
  <si>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</si>
  <si>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</si>
  <si>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</si>
  <si>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</si>
  <si>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</si>
  <si>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</si>
  <si>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</si>
  <si>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</si>
  <si>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</si>
  <si>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</si>
  <si>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</si>
  <si>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</si>
  <si>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</si>
  <si>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</si>
  <si>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</si>
  <si>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</si>
  <si>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</si>
  <si>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</si>
  <si>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</si>
  <si>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</si>
  <si>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</si>
  <si>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</si>
  <si>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</si>
  <si>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</si>
  <si>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</si>
  <si>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</si>
  <si>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</si>
  <si>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</si>
  <si>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</si>
  <si>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</si>
  <si>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</si>
  <si>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</si>
  <si>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</si>
  <si>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</si>
  <si>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</si>
  <si>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</si>
  <si>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</si>
  <si>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</si>
  <si>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</si>
  <si>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</si>
  <si>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</si>
  <si>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</si>
  <si>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</si>
  <si>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</si>
  <si>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</si>
  <si>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</si>
  <si>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</si>
  <si>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</si>
  <si>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</si>
  <si>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</si>
  <si>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</si>
  <si>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</si>
  <si>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</si>
  <si>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</si>
  <si>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</si>
  <si>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</si>
  <si>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</si>
  <si>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</si>
  <si>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</si>
  <si>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</si>
  <si>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</si>
  <si>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</si>
  <si>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</si>
  <si>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</si>
  <si>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</si>
  <si>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</si>
  <si>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</si>
  <si>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</si>
  <si>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</si>
  <si>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</si>
  <si>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</si>
  <si>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</si>
  <si>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</si>
  <si>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</si>
  <si>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</si>
  <si>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</si>
  <si>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</si>
  <si>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</si>
  <si>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</si>
  <si>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</si>
  <si>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</si>
  <si>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</si>
  <si>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</si>
  <si>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</si>
  <si>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</si>
  <si>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</si>
  <si>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</si>
  <si>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</si>
  <si>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</si>
  <si>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</si>
  <si>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</si>
  <si>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</si>
  <si>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</si>
  <si>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</si>
  <si>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</si>
  <si>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</si>
  <si>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</si>
  <si>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</si>
  <si>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</si>
  <si>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</si>
  <si>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</si>
  <si>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</si>
  <si>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</si>
  <si>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</si>
  <si>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</si>
  <si>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</si>
  <si>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</si>
  <si>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</si>
  <si>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</si>
  <si>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</si>
  <si>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</si>
  <si>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</si>
  <si>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</si>
  <si>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</si>
  <si>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</si>
  <si>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</si>
  <si>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</si>
  <si>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</si>
  <si>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</si>
  <si>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</si>
  <si>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</si>
  <si>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</si>
  <si>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</si>
  <si>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</si>
  <si>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</si>
  <si>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</si>
  <si>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</si>
  <si>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</si>
  <si>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</si>
  <si>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</si>
  <si>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</si>
  <si>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</si>
  <si>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</si>
  <si>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</si>
  <si>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</si>
  <si>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</si>
  <si>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</si>
  <si>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</si>
  <si>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</si>
  <si>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</si>
  <si>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</si>
  <si>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</si>
  <si>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</si>
  <si>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</si>
  <si>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</si>
  <si>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</si>
  <si>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</si>
  <si>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</si>
  <si>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</si>
  <si>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</si>
  <si>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</si>
  <si>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</si>
  <si>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</si>
  <si>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</si>
  <si>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</si>
  <si>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</si>
  <si>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</si>
  <si>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</si>
  <si>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</si>
  <si>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</si>
  <si>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</si>
  <si>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</si>
  <si>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</si>
  <si>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</si>
  <si>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</si>
  <si>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</si>
  <si>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</si>
  <si>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</si>
  <si>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</si>
  <si>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</si>
  <si>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</si>
  <si>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</si>
  <si>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</si>
  <si>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</si>
  <si>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</si>
  <si>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</si>
  <si>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</si>
  <si>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</si>
  <si>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</si>
  <si>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</si>
  <si>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</si>
  <si>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</si>
  <si>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</si>
  <si>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</si>
  <si>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</si>
  <si>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</si>
  <si>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</si>
  <si>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</si>
  <si>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</si>
  <si>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</si>
  <si>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</si>
  <si>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</si>
  <si>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</si>
  <si>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</si>
  <si>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</si>
  <si>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</si>
  <si>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</si>
  <si>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</si>
  <si>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</si>
  <si>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</si>
  <si>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</si>
  <si>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</si>
  <si>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</si>
  <si>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</si>
  <si>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</si>
  <si>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</si>
  <si>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</si>
  <si>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</si>
  <si>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</si>
  <si>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</si>
  <si>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</si>
  <si>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</si>
  <si>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</si>
  <si>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</si>
  <si>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</si>
  <si>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</si>
  <si>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</si>
  <si>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</si>
  <si>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</si>
  <si>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</si>
  <si>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</si>
  <si>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</si>
  <si>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</si>
  <si>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</si>
  <si>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</si>
  <si>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</si>
  <si>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</si>
  <si>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</si>
  <si>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</si>
  <si>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</si>
  <si>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</si>
  <si>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</si>
  <si>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</si>
  <si>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</si>
  <si>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</si>
  <si>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</si>
  <si>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</si>
  <si>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</si>
  <si>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</si>
  <si>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</si>
  <si>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</si>
  <si>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</si>
  <si>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</si>
  <si>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</si>
  <si>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</si>
  <si>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</si>
  <si>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</si>
  <si>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</si>
  <si>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</si>
  <si>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</si>
  <si>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</si>
  <si>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</si>
  <si>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</si>
  <si>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</si>
  <si>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</si>
  <si>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</si>
  <si>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</si>
  <si>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</si>
  <si>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</si>
  <si>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</si>
  <si>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</si>
  <si>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</si>
  <si>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</si>
  <si>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</si>
  <si>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</si>
  <si>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</si>
  <si>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</si>
  <si>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</si>
  <si>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</si>
  <si>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</si>
  <si>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</si>
  <si>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</si>
  <si>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</si>
  <si>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</si>
  <si>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</si>
  <si>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</si>
  <si>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</si>
  <si>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</si>
  <si>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</si>
  <si>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</si>
  <si>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</si>
  <si>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</si>
  <si>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</si>
  <si>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</si>
  <si>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</si>
  <si>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</si>
  <si>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</si>
  <si>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</si>
  <si>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</si>
  <si>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</si>
  <si>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</si>
  <si>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</si>
  <si>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</si>
  <si>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</si>
  <si>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</si>
  <si>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</si>
  <si>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</si>
  <si>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</si>
  <si>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</si>
  <si>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</si>
  <si>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</si>
  <si>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</si>
  <si>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</si>
  <si>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</si>
  <si>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</si>
  <si>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</si>
  <si>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</si>
  <si>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</si>
  <si>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</si>
  <si>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</si>
  <si>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</si>
  <si>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</si>
  <si>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</si>
  <si>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</si>
  <si>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</si>
  <si>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</si>
  <si>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</si>
  <si>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</si>
  <si>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</si>
  <si>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</si>
  <si>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</si>
  <si>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</si>
  <si>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</si>
  <si>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</si>
  <si>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</si>
  <si>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</si>
  <si>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</si>
  <si>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</si>
  <si>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</si>
  <si>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</si>
  <si>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</si>
  <si>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</si>
  <si>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</si>
  <si>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</si>
  <si>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</si>
  <si>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</si>
  <si>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</si>
  <si>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</si>
  <si>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</si>
  <si>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</si>
  <si>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</si>
  <si>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</si>
  <si>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</si>
  <si>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</si>
  <si>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</si>
  <si>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</si>
  <si>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</si>
  <si>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</si>
  <si>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</si>
  <si>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</si>
  <si>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</si>
  <si>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</si>
  <si>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</si>
  <si>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</si>
  <si>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</si>
  <si>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</si>
  <si>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</si>
  <si>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</si>
  <si>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</si>
  <si>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</si>
  <si>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</si>
  <si>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</si>
  <si>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</si>
  <si>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</si>
  <si>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</si>
  <si>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</si>
  <si>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</si>
  <si>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</si>
  <si>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</si>
  <si>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</si>
  <si>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</si>
  <si>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</si>
  <si>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</si>
  <si>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</si>
  <si>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</si>
  <si>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</si>
  <si>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</si>
  <si>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</si>
  <si>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</si>
  <si>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</si>
  <si>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</si>
  <si>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</si>
  <si>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</si>
  <si>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</si>
  <si>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</si>
  <si>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</si>
  <si>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</si>
  <si>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</si>
  <si>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</si>
  <si>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</si>
  <si>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</si>
  <si>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</si>
  <si>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</si>
  <si>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</si>
  <si>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</si>
  <si>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</si>
  <si>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</si>
  <si>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</si>
  <si>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</si>
  <si>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</si>
  <si>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</si>
  <si>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</si>
  <si>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</si>
  <si>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</si>
  <si>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</si>
  <si>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</si>
  <si>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</si>
  <si>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</si>
  <si>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</si>
  <si>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</si>
  <si>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</si>
  <si>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</si>
  <si>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</si>
  <si>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</si>
  <si>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</si>
  <si>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</si>
  <si>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</si>
  <si>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</si>
  <si>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</si>
  <si>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</si>
  <si>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</si>
  <si>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</si>
  <si>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</si>
  <si>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</si>
  <si>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</si>
  <si>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</si>
  <si>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</si>
  <si>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</si>
  <si>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</si>
  <si>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</si>
  <si>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</si>
  <si>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</si>
  <si>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</si>
  <si>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</si>
  <si>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</si>
  <si>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</si>
  <si>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</si>
  <si>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</si>
  <si>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</si>
  <si>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</si>
  <si>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</si>
  <si>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</si>
  <si>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</si>
  <si>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</si>
  <si>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</si>
  <si>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</si>
  <si>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</si>
  <si>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</si>
  <si>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</si>
  <si>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</si>
  <si>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</si>
  <si>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</si>
  <si>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</si>
  <si>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</si>
  <si>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</si>
  <si>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</si>
  <si>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</si>
  <si>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</si>
  <si>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</si>
  <si>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</si>
  <si>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</si>
  <si>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</si>
  <si>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</si>
  <si>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</si>
  <si>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</si>
  <si>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</si>
  <si>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</si>
  <si>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</si>
  <si>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</si>
  <si>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</si>
  <si>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</si>
  <si>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</si>
  <si>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</si>
  <si>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</si>
  <si>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</si>
  <si>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</si>
  <si>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</si>
  <si>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</si>
  <si>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</si>
  <si>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</si>
  <si>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</si>
  <si>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</si>
  <si>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</si>
  <si>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</si>
  <si>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</si>
  <si>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</si>
  <si>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</si>
  <si>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</si>
  <si>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</si>
  <si>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</si>
  <si>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</si>
  <si>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</si>
  <si>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</si>
  <si>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</si>
  <si>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</si>
  <si>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</si>
  <si>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</si>
  <si>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</si>
  <si>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</si>
  <si>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</si>
  <si>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</si>
  <si>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</si>
  <si>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</si>
  <si>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</si>
  <si>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</si>
  <si>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</si>
  <si>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</si>
  <si>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</si>
  <si>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</si>
  <si>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</si>
  <si>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</si>
  <si>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</si>
  <si>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</si>
  <si>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</si>
  <si>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</si>
  <si>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</si>
  <si>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</si>
  <si>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</si>
  <si>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</si>
  <si>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</si>
  <si>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</si>
  <si>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</si>
  <si>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</si>
  <si>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</si>
  <si>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</si>
  <si>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</si>
  <si>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</si>
  <si>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</si>
  <si>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</si>
  <si>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</si>
  <si>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</si>
  <si>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</si>
  <si>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</si>
  <si>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</si>
  <si>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</si>
  <si>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</si>
  <si>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</si>
  <si>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</si>
  <si>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</si>
  <si>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</si>
  <si>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</si>
  <si>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</si>
  <si>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</si>
  <si>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</si>
  <si>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</si>
  <si>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</si>
  <si>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</si>
  <si>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</si>
  <si>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</si>
  <si>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</si>
  <si>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</si>
  <si>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</si>
  <si>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</si>
  <si>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</si>
  <si>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</si>
  <si>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</si>
  <si>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</si>
  <si>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</si>
  <si>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</si>
  <si>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</si>
  <si>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</si>
  <si>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</si>
  <si>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</si>
  <si>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</si>
  <si>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</si>
  <si>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</si>
  <si>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</si>
  <si>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</si>
  <si>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</si>
  <si>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</si>
  <si>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</si>
  <si>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</si>
  <si>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</si>
  <si>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</si>
  <si>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</si>
  <si>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</si>
  <si>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</si>
  <si>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</si>
  <si>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</si>
  <si>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</si>
  <si>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</si>
  <si>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</si>
  <si>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</si>
  <si>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</si>
  <si>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</si>
  <si>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</si>
  <si>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</si>
  <si>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</si>
  <si>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</si>
  <si>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</si>
  <si>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</si>
  <si>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</si>
  <si>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</si>
  <si>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</si>
  <si>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</si>
  <si>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</si>
  <si>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</si>
  <si>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</si>
  <si>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</si>
  <si>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</si>
  <si>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</si>
  <si>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</si>
  <si>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</si>
  <si>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</si>
  <si>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</si>
  <si>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</si>
  <si>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</si>
  <si>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</si>
  <si>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</si>
  <si>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</si>
  <si>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</si>
  <si>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</si>
  <si>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</si>
  <si>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</si>
  <si>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</si>
  <si>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</si>
  <si>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</si>
  <si>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</si>
  <si>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</si>
  <si>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</si>
  <si>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</si>
  <si>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</si>
  <si>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</si>
  <si>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</si>
  <si>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</si>
  <si>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</si>
  <si>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</si>
  <si>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</si>
  <si>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</si>
  <si>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</si>
  <si>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</si>
  <si>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</si>
  <si>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</si>
  <si>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</si>
  <si>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</si>
  <si>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</si>
  <si>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</si>
  <si>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</si>
  <si>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</si>
  <si>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</si>
  <si>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</si>
  <si>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</si>
  <si>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</si>
  <si>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</si>
  <si>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</si>
  <si>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</si>
  <si>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</si>
  <si>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</si>
  <si>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</si>
  <si>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</si>
  <si>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</si>
  <si>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</si>
  <si>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</si>
  <si>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</si>
  <si>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</si>
  <si>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</si>
  <si>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</si>
  <si>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</si>
  <si>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</si>
  <si>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</si>
  <si>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</si>
  <si>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</si>
  <si>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</si>
  <si>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</si>
  <si>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</si>
  <si>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</si>
  <si>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</si>
  <si>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</si>
  <si>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</si>
  <si>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</si>
  <si>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</si>
  <si>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</si>
  <si>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</si>
  <si>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</si>
  <si>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</si>
  <si>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</si>
  <si>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</si>
  <si>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</si>
  <si>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</si>
  <si>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</si>
  <si>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</si>
  <si>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</si>
  <si>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</si>
  <si>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</si>
  <si>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</si>
  <si>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</si>
  <si>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</si>
  <si>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</si>
  <si>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</si>
  <si>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</si>
  <si>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</si>
  <si>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</si>
  <si>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</si>
  <si>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</si>
  <si>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</si>
  <si>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</si>
  <si>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</si>
  <si>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</si>
  <si>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</si>
  <si>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</si>
  <si>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</si>
  <si>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</si>
  <si>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</si>
  <si>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</si>
  <si>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</si>
  <si>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</si>
  <si>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</si>
  <si>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</si>
  <si>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</si>
  <si>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</si>
  <si>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</si>
  <si>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</si>
  <si>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</si>
  <si>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</si>
  <si>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</si>
  <si>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</si>
  <si>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</si>
  <si>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</si>
  <si>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</si>
  <si>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</si>
  <si>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</si>
  <si>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</si>
  <si>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</si>
  <si>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</si>
  <si>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</si>
  <si>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</si>
  <si>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</si>
  <si>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</si>
  <si>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</si>
  <si>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</si>
  <si>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</si>
  <si>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</si>
  <si>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</si>
  <si>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</si>
  <si>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</si>
  <si>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</si>
  <si>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</si>
  <si>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</si>
  <si>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</si>
  <si>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</si>
  <si>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</si>
  <si>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</si>
  <si>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</si>
  <si>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</si>
  <si>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</si>
  <si>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</si>
  <si>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</si>
  <si>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</si>
  <si>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</si>
  <si>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</si>
  <si>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</si>
  <si>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</si>
  <si>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</si>
  <si>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</si>
  <si>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</si>
  <si>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</si>
  <si>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</si>
  <si>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</si>
  <si>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</si>
  <si>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</si>
  <si>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</si>
  <si>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</si>
  <si>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</si>
  <si>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</si>
  <si>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</si>
  <si>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</si>
  <si>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</si>
  <si>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</si>
  <si>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</si>
  <si>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</si>
  <si>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</si>
  <si>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</si>
  <si>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</si>
  <si>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</si>
  <si>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</si>
  <si>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</si>
  <si>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</si>
  <si>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</si>
  <si>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</si>
  <si>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</si>
  <si>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</si>
  <si>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</si>
  <si>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</si>
  <si>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</si>
  <si>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</si>
  <si>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</si>
  <si>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</si>
  <si>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</si>
  <si>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</si>
  <si>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</si>
  <si>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</si>
  <si>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</si>
  <si>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</si>
  <si>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</si>
  <si>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</si>
  <si>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</si>
  <si>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</si>
  <si>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</si>
  <si>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</si>
  <si>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</si>
  <si>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</si>
  <si>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</si>
  <si>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</si>
  <si>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</si>
  <si>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</si>
  <si>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</si>
  <si>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</si>
  <si>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</si>
  <si>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</si>
  <si>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</si>
  <si>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</si>
  <si>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</si>
  <si>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</si>
  <si>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</si>
  <si>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</si>
  <si>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</si>
  <si>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</si>
  <si>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</si>
  <si>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</si>
  <si>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</si>
  <si>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</si>
  <si>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</si>
  <si>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</si>
  <si>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</si>
  <si>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</si>
  <si>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</si>
  <si>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</si>
  <si>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</si>
  <si>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</si>
  <si>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</si>
  <si>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</si>
  <si>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</si>
  <si>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</si>
  <si>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</si>
  <si>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</si>
  <si>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</si>
  <si>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</si>
  <si>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</si>
  <si>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</si>
  <si>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</si>
  <si>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</si>
  <si>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</si>
  <si>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</si>
  <si>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</si>
  <si>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</si>
  <si>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</si>
  <si>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</si>
  <si>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</si>
  <si>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</si>
  <si>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</si>
  <si>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</si>
  <si>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</si>
  <si>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</si>
  <si>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</si>
  <si>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</si>
  <si>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</si>
  <si>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</si>
  <si>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</si>
  <si>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</si>
  <si>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</si>
  <si>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</si>
  <si>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</si>
  <si>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</si>
  <si>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</si>
  <si>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</si>
  <si>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</si>
  <si>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</si>
  <si>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</si>
  <si>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</si>
  <si>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</si>
  <si>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</si>
  <si>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</si>
  <si>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</si>
  <si>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</si>
  <si>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</si>
  <si>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</si>
  <si>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</si>
  <si>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</si>
  <si>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</si>
  <si>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</si>
  <si>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</si>
  <si>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</si>
  <si>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</si>
  <si>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</si>
  <si>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</si>
  <si>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</si>
  <si>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</si>
  <si>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</si>
  <si>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</si>
  <si>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</si>
  <si>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</si>
  <si>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</si>
  <si>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</si>
  <si>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</si>
  <si>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</si>
  <si>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</si>
  <si>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</si>
  <si>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</si>
  <si>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</si>
  <si>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</si>
  <si>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</si>
  <si>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</si>
  <si>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</si>
  <si>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</si>
  <si>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</si>
  <si>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</si>
  <si>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</si>
  <si>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</si>
  <si>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</si>
  <si>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</si>
  <si>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</si>
  <si>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</si>
  <si>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</si>
  <si>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</si>
  <si>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</si>
  <si>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</si>
  <si>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</si>
  <si>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</si>
  <si>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</si>
  <si>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</si>
  <si>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</si>
  <si>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</si>
  <si>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</si>
  <si>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</si>
  <si>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</si>
  <si>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</si>
  <si>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</si>
  <si>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</si>
  <si>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</si>
  <si>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</si>
  <si>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</si>
  <si>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</si>
  <si>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</si>
  <si>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</si>
  <si>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</si>
  <si>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</si>
  <si>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</si>
  <si>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</si>
  <si>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</si>
  <si>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</si>
  <si>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</si>
  <si>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</si>
  <si>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</si>
  <si>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</si>
  <si>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</si>
  <si>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</si>
  <si>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</si>
  <si>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</si>
  <si>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</si>
  <si>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</si>
  <si>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</si>
  <si>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</si>
  <si>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</si>
  <si>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</si>
  <si>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</si>
  <si>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</si>
  <si>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</si>
  <si>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</si>
  <si>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</si>
  <si>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</si>
  <si>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</si>
  <si>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</si>
  <si>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</si>
  <si>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</si>
  <si>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</si>
  <si>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</si>
  <si>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</si>
  <si>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</si>
  <si>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</si>
  <si>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</si>
  <si>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</si>
  <si>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</si>
  <si>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</si>
  <si>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</si>
  <si>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</si>
  <si>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</si>
  <si>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</si>
  <si>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</si>
  <si>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</si>
  <si>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</si>
  <si>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</si>
  <si>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</si>
  <si>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</si>
  <si>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</si>
  <si>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</si>
  <si>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</si>
  <si>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</si>
  <si>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</si>
  <si>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</si>
  <si>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</si>
  <si>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</si>
  <si>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</si>
  <si>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</si>
  <si>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</si>
  <si>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</si>
  <si>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</si>
  <si>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</si>
  <si>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</si>
  <si>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</si>
  <si>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</si>
  <si>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</si>
  <si>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</si>
  <si>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</si>
  <si>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</si>
  <si>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</si>
  <si>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</si>
  <si>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</si>
  <si>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</si>
  <si>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</si>
  <si>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</si>
  <si>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</si>
  <si>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</si>
  <si>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</si>
  <si>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</si>
  <si>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</si>
  <si>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</si>
  <si>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</si>
  <si>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</si>
  <si>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</si>
  <si>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</si>
  <si>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</si>
  <si>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</si>
  <si>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</si>
  <si>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</si>
  <si>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</si>
  <si>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</si>
  <si>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</si>
  <si>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</si>
  <si>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</si>
  <si>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</si>
  <si>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</si>
  <si>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</si>
  <si>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</si>
  <si>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</si>
  <si>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</si>
  <si>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</si>
  <si>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</si>
  <si>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</si>
  <si>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</si>
  <si>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</si>
  <si>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</si>
  <si>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</si>
  <si>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</si>
  <si>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</si>
  <si>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</si>
  <si>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</si>
  <si>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</si>
  <si>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</si>
  <si>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</si>
  <si>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</si>
  <si>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</si>
  <si>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</si>
  <si>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</si>
  <si>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</si>
  <si>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</si>
  <si>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</si>
  <si>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</si>
  <si>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</si>
  <si>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</si>
  <si>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</si>
  <si>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</si>
  <si>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</si>
  <si>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</si>
  <si>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</si>
  <si>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</si>
  <si>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</si>
  <si>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</si>
  <si>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</si>
  <si>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</si>
  <si>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</si>
  <si>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</si>
  <si>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</si>
  <si>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</si>
  <si>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</si>
  <si>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</si>
  <si>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</si>
  <si>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</si>
  <si>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</si>
  <si>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</si>
  <si>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</si>
  <si>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</si>
  <si>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</si>
  <si>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</si>
  <si>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</si>
  <si>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</si>
  <si>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</si>
  <si>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</si>
  <si>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</si>
  <si>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</si>
  <si>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</si>
  <si>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</si>
  <si>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</si>
  <si>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</si>
  <si>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</si>
  <si>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</si>
  <si>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</si>
  <si>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</si>
  <si>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</si>
  <si>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</si>
  <si>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</si>
  <si>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</si>
  <si>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</si>
  <si>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</si>
  <si>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</si>
  <si>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</si>
  <si>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</si>
  <si>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</si>
  <si>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</si>
  <si>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</si>
  <si>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</si>
  <si>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</si>
  <si>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</si>
  <si>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</si>
  <si>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</si>
  <si>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</si>
  <si>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</si>
  <si>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</si>
  <si>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</si>
  <si>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</si>
  <si>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</si>
  <si>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</si>
  <si>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</si>
  <si>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</si>
  <si>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</si>
  <si>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</si>
  <si>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</si>
  <si>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</si>
  <si>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</si>
  <si>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</si>
  <si>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</si>
  <si>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</si>
  <si>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</si>
  <si>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</si>
  <si>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</si>
  <si>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</si>
  <si>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</si>
  <si>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</si>
  <si>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</si>
  <si>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</si>
  <si>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</si>
  <si>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</si>
  <si>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</si>
  <si>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</si>
  <si>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</si>
  <si>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</si>
  <si>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</si>
  <si>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</si>
  <si>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</si>
  <si>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</si>
  <si>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</si>
  <si>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</si>
  <si>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</si>
  <si>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</si>
  <si>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</si>
  <si>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</si>
  <si>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</si>
  <si>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</si>
  <si>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</si>
  <si>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</si>
  <si>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</si>
  <si>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</si>
  <si>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</si>
  <si>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</si>
  <si>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</si>
  <si>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</si>
  <si>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</si>
  <si>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</si>
  <si>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</si>
  <si>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</si>
  <si>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</si>
  <si>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</si>
  <si>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</si>
  <si>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</si>
  <si>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</si>
  <si>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</si>
  <si>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</si>
  <si>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</si>
  <si>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</si>
  <si>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</si>
  <si>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</si>
  <si>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</si>
  <si>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</si>
  <si>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</si>
  <si>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</si>
  <si>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</si>
  <si>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</si>
  <si>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</si>
  <si>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</si>
  <si>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</si>
  <si>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</si>
  <si>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</si>
  <si>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</si>
  <si>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</si>
  <si>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</si>
  <si>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</si>
  <si>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</si>
  <si>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</si>
  <si>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</si>
  <si>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</si>
  <si>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</si>
  <si>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</si>
  <si>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</si>
  <si>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</si>
  <si>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</si>
  <si>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</si>
  <si>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</si>
  <si>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</si>
  <si>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</si>
  <si>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</si>
  <si>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</si>
  <si>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</si>
  <si>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</si>
  <si>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</si>
  <si>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</si>
  <si>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</si>
  <si>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</si>
  <si>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</si>
  <si>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</si>
  <si>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</si>
  <si>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</si>
  <si>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</si>
  <si>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</si>
  <si>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</si>
  <si>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</si>
  <si>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</si>
  <si>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</si>
  <si>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</si>
  <si>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</si>
  <si>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</si>
  <si>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</si>
  <si>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</si>
  <si>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</si>
  <si>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</si>
  <si>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</si>
  <si>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</si>
  <si>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</si>
  <si>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</si>
  <si>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</si>
  <si>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</si>
  <si>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</si>
  <si>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</si>
  <si>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</si>
  <si>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</si>
  <si>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</si>
  <si>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</si>
  <si>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</si>
  <si>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</si>
  <si>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</si>
  <si>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</si>
  <si>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</si>
  <si>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</si>
  <si>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</si>
  <si>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</si>
  <si>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</si>
  <si>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</si>
  <si>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</si>
  <si>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</si>
  <si>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</si>
  <si>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</si>
  <si>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</si>
  <si>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</si>
  <si>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</si>
  <si>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</si>
  <si>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</si>
  <si>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</si>
  <si>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</si>
  <si>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</si>
  <si>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</si>
  <si>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</si>
  <si>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</si>
  <si>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</si>
  <si>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</si>
  <si>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</si>
  <si>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</si>
  <si>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</si>
  <si>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</si>
  <si>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</si>
  <si>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</si>
  <si>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</si>
  <si>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</si>
  <si>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</si>
  <si>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</si>
  <si>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</si>
  <si>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</si>
  <si>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</si>
  <si>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</si>
  <si>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</si>
  <si>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</si>
  <si>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</si>
  <si>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</si>
  <si>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</si>
  <si>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</si>
  <si>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</si>
  <si>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</si>
  <si>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</si>
  <si>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</si>
  <si>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</si>
  <si>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</si>
  <si>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</si>
  <si>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</si>
  <si>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</si>
  <si>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</si>
  <si>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</si>
  <si>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</si>
  <si>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</si>
  <si>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</si>
  <si>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</si>
  <si>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</si>
  <si>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</si>
  <si>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</si>
  <si>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</si>
  <si>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</si>
  <si>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</si>
  <si>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</si>
  <si>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</si>
  <si>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</si>
  <si>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</si>
  <si>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</si>
  <si>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</si>
  <si>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</si>
  <si>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</si>
  <si>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</si>
  <si>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</si>
  <si>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</si>
  <si>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</si>
  <si>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</si>
  <si>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</si>
  <si>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</si>
  <si>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</si>
  <si>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</si>
  <si>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</si>
  <si>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</si>
  <si>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</si>
  <si>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</si>
  <si>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</si>
  <si>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</si>
  <si>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</si>
  <si>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</si>
  <si>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</si>
  <si>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</si>
  <si>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</si>
  <si>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</si>
  <si>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</si>
  <si>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</si>
  <si>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</si>
  <si>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</si>
  <si>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</si>
  <si>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</si>
  <si>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</si>
  <si>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</si>
  <si>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</si>
  <si>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</si>
  <si>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</si>
  <si>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</si>
  <si>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</si>
  <si>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</si>
  <si>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</si>
  <si>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</si>
  <si>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</si>
  <si>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</si>
  <si>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</si>
  <si>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</si>
  <si>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</si>
  <si>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</si>
  <si>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</si>
  <si>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</si>
  <si>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</si>
  <si>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</si>
  <si>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</si>
  <si>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</si>
  <si>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</si>
  <si>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</si>
  <si>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</si>
  <si>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</si>
  <si>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</si>
  <si>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</si>
  <si>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</si>
  <si>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</si>
  <si>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</si>
  <si>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</si>
  <si>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</si>
  <si>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</si>
  <si>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</si>
  <si>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</si>
  <si>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</si>
  <si>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</si>
  <si>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</si>
  <si>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</si>
  <si>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</si>
  <si>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</si>
  <si>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</si>
  <si>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</si>
  <si>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</si>
  <si>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</si>
  <si>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</si>
  <si>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</si>
  <si>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</si>
  <si>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</si>
  <si>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</si>
  <si>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</si>
  <si>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</si>
  <si>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</si>
  <si>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</si>
  <si>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</si>
  <si>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</si>
  <si>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</si>
  <si>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</si>
  <si>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</si>
  <si>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</si>
  <si>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</si>
  <si>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</si>
  <si>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</si>
  <si>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</si>
  <si>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</si>
  <si>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</si>
  <si>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</si>
  <si>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</si>
  <si>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</si>
  <si>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</si>
  <si>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</si>
  <si>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</si>
  <si>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</si>
  <si>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</si>
  <si>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</si>
  <si>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</si>
  <si>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</si>
  <si>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</si>
  <si>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</si>
  <si>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</si>
  <si>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</si>
  <si>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</si>
  <si>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</si>
  <si>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</si>
  <si>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</si>
  <si>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</si>
  <si>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</si>
  <si>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</si>
  <si>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</si>
  <si>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</si>
  <si>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</si>
  <si>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</si>
  <si>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</si>
  <si>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</si>
  <si>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</si>
  <si>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</si>
  <si>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</si>
  <si>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</si>
  <si>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</si>
  <si>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</si>
  <si>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</si>
  <si>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</si>
  <si>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</si>
  <si>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</si>
  <si>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</si>
  <si>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</si>
  <si>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</si>
  <si>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</si>
  <si>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</si>
  <si>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</si>
  <si>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</si>
  <si>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</si>
  <si>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</si>
  <si>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</si>
  <si>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</si>
  <si>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</si>
  <si>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</si>
  <si>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</si>
  <si>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</si>
  <si>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</si>
  <si>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</si>
  <si>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</si>
  <si>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</si>
  <si>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</si>
  <si>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</si>
  <si>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</si>
  <si>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</si>
  <si>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</si>
  <si>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</si>
  <si>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</si>
  <si>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</si>
  <si>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</si>
  <si>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</si>
  <si>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</si>
  <si>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</si>
  <si>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</si>
  <si>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</si>
  <si>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</si>
  <si>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</si>
  <si>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</si>
  <si>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</si>
  <si>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</si>
  <si>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</si>
  <si>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</si>
  <si>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</si>
  <si>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</si>
  <si>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</si>
  <si>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</si>
  <si>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</si>
  <si>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</si>
  <si>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</si>
  <si>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</si>
  <si>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</si>
  <si>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</si>
  <si>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</si>
  <si>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</si>
  <si>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</si>
  <si>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</si>
  <si>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</si>
  <si>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</si>
  <si>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</si>
  <si>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</si>
  <si>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</si>
  <si>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</si>
  <si>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</si>
  <si>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</si>
  <si>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</si>
  <si>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</si>
  <si>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</si>
  <si>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</si>
  <si>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</si>
  <si>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</si>
  <si>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</si>
  <si>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</si>
  <si>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</si>
  <si>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</si>
  <si>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</si>
  <si>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</si>
  <si>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</si>
  <si>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</si>
  <si>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</si>
  <si>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</si>
  <si>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</si>
  <si>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</si>
  <si>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</si>
  <si>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</si>
  <si>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</si>
  <si>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</si>
  <si>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</si>
  <si>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</si>
  <si>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</si>
  <si>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</si>
  <si>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</si>
  <si>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</si>
  <si>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</si>
  <si>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</si>
  <si>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</si>
  <si>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</si>
  <si>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</si>
  <si>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</si>
  <si>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</si>
  <si>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</si>
  <si>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</si>
  <si>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</si>
  <si>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</si>
  <si>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</si>
  <si>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</si>
  <si>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</si>
  <si>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</si>
  <si>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</si>
  <si>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</si>
  <si>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</si>
  <si>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</si>
  <si>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</si>
  <si>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</si>
  <si>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</si>
  <si>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</si>
  <si>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</si>
  <si>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</si>
  <si>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</si>
  <si>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</si>
  <si>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</si>
  <si>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</si>
  <si>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</si>
  <si>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</si>
  <si>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</si>
  <si>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</si>
  <si>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</si>
  <si>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</si>
  <si>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</si>
  <si>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</si>
  <si>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</si>
  <si>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</si>
  <si>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</si>
  <si>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</si>
  <si>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</si>
  <si>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</si>
  <si>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</si>
  <si>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</si>
  <si>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</si>
  <si>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</si>
  <si>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</si>
  <si>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</si>
  <si>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</si>
  <si>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</si>
  <si>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</si>
  <si>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</si>
  <si>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</si>
  <si>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</si>
  <si>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</si>
  <si>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</si>
  <si>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</si>
  <si>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</si>
  <si>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</si>
  <si>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</si>
  <si>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</si>
  <si>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</si>
  <si>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</si>
  <si>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</si>
  <si>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</si>
  <si>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</si>
  <si>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</si>
  <si>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</si>
  <si>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</si>
  <si>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</si>
  <si>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</si>
  <si>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</si>
  <si>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</si>
  <si>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</si>
  <si>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</si>
  <si>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</si>
  <si>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</si>
  <si>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</si>
  <si>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</si>
  <si>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</si>
  <si>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</si>
  <si>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</si>
  <si>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</si>
  <si>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</si>
  <si>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</si>
  <si>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</si>
  <si>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</si>
  <si>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</si>
  <si>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</si>
  <si>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</si>
  <si>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</si>
  <si>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</si>
  <si>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</si>
  <si>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</si>
  <si>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</si>
  <si>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</si>
  <si>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</si>
  <si>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</si>
  <si>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</si>
  <si>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</si>
  <si>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</si>
  <si>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</si>
  <si>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</si>
  <si>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</si>
  <si>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</si>
  <si>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</si>
  <si>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</si>
  <si>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</si>
  <si>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</si>
  <si>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</si>
  <si>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</si>
  <si>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</si>
  <si>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</si>
  <si>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</si>
  <si>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</si>
  <si>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</si>
  <si>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</si>
  <si>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</si>
  <si>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</si>
  <si>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</si>
  <si>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</si>
  <si>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</si>
  <si>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</si>
  <si>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</si>
  <si>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</si>
  <si>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</si>
  <si>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</si>
  <si>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</si>
  <si>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</si>
  <si>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</si>
  <si>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</si>
  <si>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</si>
  <si>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</si>
  <si>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</si>
  <si>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</si>
  <si>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</si>
  <si>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</si>
  <si>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</si>
  <si>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</si>
  <si>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</si>
  <si>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</si>
  <si>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</si>
  <si>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</si>
  <si>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</si>
  <si>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</si>
  <si>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</si>
  <si>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</si>
  <si>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</si>
  <si>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</si>
  <si>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</si>
  <si>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</si>
  <si>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</si>
  <si>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</si>
  <si>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</si>
  <si>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</si>
  <si>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</si>
  <si>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</si>
  <si>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</si>
  <si>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</si>
  <si>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</si>
  <si>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</si>
  <si>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</si>
  <si>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</si>
  <si>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</si>
  <si>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</si>
  <si>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</si>
  <si>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</si>
  <si>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</si>
  <si>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</si>
  <si>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</si>
  <si>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</si>
  <si>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</si>
  <si>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</si>
  <si>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</si>
  <si>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</si>
  <si>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</si>
  <si>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</si>
  <si>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</si>
  <si>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</si>
  <si>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</si>
  <si>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</si>
  <si>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</si>
  <si>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</si>
  <si>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</si>
  <si>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</si>
  <si>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</si>
  <si>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</si>
  <si>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</si>
  <si>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</si>
  <si>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</si>
  <si>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</si>
  <si>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</si>
  <si>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</si>
  <si>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</si>
  <si>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</si>
  <si>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</si>
  <si>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</si>
  <si>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</si>
  <si>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</si>
  <si>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</si>
  <si>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</si>
  <si>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</si>
  <si>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</si>
  <si>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</si>
  <si>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</si>
  <si>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</si>
  <si>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</si>
  <si>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</si>
  <si>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</si>
  <si>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</si>
  <si>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</si>
  <si>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</si>
  <si>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</si>
  <si>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</si>
  <si>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</si>
  <si>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</si>
  <si>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</si>
  <si>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</si>
  <si>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</si>
  <si>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</si>
  <si>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</si>
  <si>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</si>
  <si>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</si>
  <si>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</si>
  <si>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</si>
  <si>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</si>
  <si>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</si>
  <si>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</si>
  <si>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</si>
  <si>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</si>
  <si>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</si>
  <si>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</si>
  <si>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</si>
  <si>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</si>
  <si>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</si>
  <si>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</si>
  <si>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</si>
  <si>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</si>
  <si>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</si>
  <si>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</si>
  <si>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</si>
  <si>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</si>
  <si>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</si>
  <si>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</si>
  <si>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</si>
  <si>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</si>
  <si>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</si>
  <si>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</si>
  <si>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</si>
  <si>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</si>
  <si>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</si>
  <si>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</si>
  <si>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</si>
  <si>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</si>
  <si>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</si>
  <si>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</si>
  <si>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</si>
  <si>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</si>
  <si>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</si>
  <si>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</si>
  <si>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</si>
  <si>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</si>
  <si>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</si>
  <si>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</si>
  <si>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</si>
  <si>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</si>
  <si>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</si>
  <si>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</si>
  <si>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</si>
  <si>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</si>
  <si>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</si>
  <si>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</si>
  <si>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</si>
  <si>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</si>
  <si>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</si>
  <si>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</si>
  <si>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</si>
  <si>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</si>
  <si>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</si>
  <si>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</si>
  <si>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</si>
  <si>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</si>
  <si>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</si>
  <si>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</si>
  <si>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</si>
  <si>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</si>
  <si>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</si>
  <si>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</si>
  <si>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</si>
  <si>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</si>
  <si>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</si>
  <si>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</si>
  <si>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</si>
  <si>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</si>
  <si>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</si>
  <si>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</si>
  <si>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</si>
  <si>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</si>
  <si>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</si>
  <si>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</si>
  <si>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</si>
  <si>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</si>
  <si>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</si>
  <si>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</si>
  <si>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</si>
  <si>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</si>
  <si>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</si>
  <si>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</si>
  <si>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</si>
  <si>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</si>
  <si>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</si>
  <si>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</si>
  <si>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</si>
  <si>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</si>
  <si>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</si>
  <si>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</si>
  <si>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</si>
  <si>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</si>
  <si>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</si>
  <si>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</si>
  <si>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</si>
  <si>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</si>
  <si>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</si>
  <si>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</si>
  <si>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</si>
  <si>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</si>
  <si>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</si>
  <si>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</si>
  <si>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</si>
  <si>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</si>
  <si>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</si>
  <si>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</si>
  <si>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</si>
  <si>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</si>
  <si>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</si>
  <si>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</si>
  <si>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</si>
  <si>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</si>
  <si>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</si>
  <si>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</si>
  <si>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</si>
  <si>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</si>
  <si>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</si>
  <si>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</si>
  <si>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</si>
  <si>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</si>
  <si>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</si>
  <si>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</si>
  <si>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</si>
  <si>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</si>
  <si>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</si>
  <si>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</si>
  <si>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</si>
  <si>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</si>
  <si>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</si>
  <si>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</si>
  <si>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</si>
  <si>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</si>
  <si>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</si>
  <si>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</si>
  <si>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</si>
  <si>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</si>
  <si>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</si>
  <si>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</si>
  <si>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</si>
  <si>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</si>
  <si>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</si>
  <si>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</si>
  <si>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</si>
  <si>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</si>
  <si>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</si>
  <si>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</si>
  <si>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</si>
  <si>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</si>
  <si>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</si>
  <si>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</si>
  <si>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</si>
  <si>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</si>
  <si>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</si>
  <si>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</si>
  <si>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</si>
  <si>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</si>
  <si>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</si>
  <si>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</si>
  <si>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</si>
  <si>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</si>
  <si>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</si>
  <si>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</si>
  <si>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</si>
  <si>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</si>
  <si>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</si>
  <si>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</si>
  <si>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</si>
  <si>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</si>
  <si>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</si>
  <si>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</si>
  <si>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</si>
  <si>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</si>
  <si>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</si>
  <si>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</si>
  <si>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</si>
  <si>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</si>
  <si>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</si>
  <si>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</si>
  <si>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</si>
  <si>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</si>
  <si>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</si>
  <si>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</si>
  <si>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</si>
  <si>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</si>
  <si>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</si>
  <si>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</si>
  <si>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</si>
  <si>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</si>
  <si>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</si>
  <si>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</si>
  <si>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</si>
  <si>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</si>
  <si>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</si>
  <si>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</si>
  <si>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</si>
  <si>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</si>
  <si>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</si>
  <si>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</si>
  <si>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</si>
  <si>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</si>
  <si>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</si>
  <si>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</si>
  <si>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</si>
  <si>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</si>
  <si>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</si>
  <si>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</si>
  <si>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</si>
  <si>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ETA 45 min</t>
  </si>
  <si>
    <t>PCM-20251102-00001082</t>
  </si>
  <si>
    <t>ETA 90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</si>
  <si>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</si>
  <si>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</si>
  <si>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</si>
  <si>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</si>
  <si>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</si>
  <si>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 ETA 20 min</t>
  </si>
  <si>
    <t>PCM-20251102-00000700</t>
  </si>
  <si>
    <t>Sceco cut at area and team saving hub site SQR0075</t>
  </si>
  <si>
    <t>PCM-20251102-00000766</t>
  </si>
  <si>
    <t xml:space="preserve">60 min </t>
  </si>
  <si>
    <t>PCM-20251102-00000932</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</si>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</sst>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0" totalsRowShown="0" headerRowDxfId="31" dataDxfId="30" headerRowBorderDxfId="28" tableBorderDxfId="29">
  <autoFilter ref="A1:L3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6" totalsRowShown="0" headerRowDxfId="15" dataDxfId="14" headerRowBorderDxfId="12" tableBorderDxfId="13">
  <autoFilter ref="A1:L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300.5667192129622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45963.515145138888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45963.515145138888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45963.515145138888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45963.515145138888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45963.515145138888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45963.515145138888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45963.515145138888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45963.515145138888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45963.515145138888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45963.515145138888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45963.515145138888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45963.515145138888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45963.515145138888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45963.515145138888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45963.515145138888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45963.515145138888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45963.515145138888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45963.515145138888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45963.515145138888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45963.515145138888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45963.515145138888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45963.515145138888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45963.515145138888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45963.515145138888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45963.515145138888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45963.515145138888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45963.515145138888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45963.515145138888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45963.515145138888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45963.515145138888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45963.515145138888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45963.515145138888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45963.515145138888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45963.515145138888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45963.515145138888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45963.515145138888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45963.515145138888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45963.515145138888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45963.515145138888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45963.515145138888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45963.515145138888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45963.515145138888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45963.515145138888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45963.515145138888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45963.515145138888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45963.515145138888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45963.515145138888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45963.515145138888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45963.515145138888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45963.515145138888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45963.515145138888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45963.515145138888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45963.515145138888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45963.515145138888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45963.515145138888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45963.515145138888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45963.515145138888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45963.515145138888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45963.515145138888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45963.515145138888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45963.515145138888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45963.515145138888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45963.515145138888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45963.515145138888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45963.515145138888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45963.515145138888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45963.515145138888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45963.515145138888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45963.515145138888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45963.515145138888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45963.515145138888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45963.515145138888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45963.515145138888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45963.515145138888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45963.515145138888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45963.515145138888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45963.515145138888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45963.515145138888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45963.515145138888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45963.515145138888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45963.515145138888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45963.515145138888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45963.515145138888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45963.515145138888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45963.515145138888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45963.515145138888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45963.515145138888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45963.515145138888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45963.515145138888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45963.515145138888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45963.515145138888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45963.515145138888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45963.515145138888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45963.515145138888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45963.515145138888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45963.515145138888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45963.515145138888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45963.515145138888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45963.515145138888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45963.515145138888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45963.515145138888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45963.515145138888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45963.515145138888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45963.515145138888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45963.515145138888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45963.515145138888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45963.515145138888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45963.515145138888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45963.515145138888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45963.515145138888</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45963.515145138888</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selection activeCell="D5" sqre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138.51530717592686</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4.7730618055575178</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5.0735416669340339E-2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24848</v>
      </c>
      <c r="E6" s="113" t="s">
        <v>39021</v>
      </c>
      <c r="F6" s="114">
        <v>45963.510138888887</v>
      </c>
      <c r="G6" s="115">
        <f ca="1">IFERROR(NOW()-F6,"-")</f>
        <v>5.0062500013154931E-3</v>
      </c>
      <c r="H6" s="114">
        <v>45963.505127314813</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45963.515145138888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45963.515145138888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45963.515145138888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45963.515145138888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45963.515145138888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45963.515145138888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45963.515145138888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45963.515145138888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45963.515145138888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45963.515145138888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45963.515145138888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45963.515145138888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45963.515145138888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45963.515145138888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45963.515145138888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45963.515145138888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45963.515145138888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45963.515145138888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45963.515145138888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45963.515145138888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45963.515145138888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45963.515145138888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45963.515145138888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45963.515145138888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45963.515145138888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45963.515145138888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45963.515145138888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45963.515145138888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45963.515145138888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45963.515145138888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45963.515145138888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45963.515145138888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45963.515145138888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45963.515145138888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45963.515145138888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45963.515145138888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45963.515145138888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45963.515145138888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45963.515145138888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45963.515145138888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45963.515145138888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45963.515145138888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45963.515145138888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45963.515145138888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45963.515145138888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45963.515145138888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45963.515145138888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45963.515145138888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45963.515145138888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45963.515145138888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45963.515145138888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45963.515145138888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45963.515145138888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45963.515145138888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45963.515145138888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45963.515145138888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45963.515145138888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45963.515145138888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45963.515145138888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45963.515145138888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45963.515145138888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45963.515145138888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45963.515145138888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45963.515145138888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45963.515145138888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45963.515145138888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45963.515145138888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45963.515145138888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45963.515145138888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45963.515145138888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45963.515145138888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45963.515145138888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45963.515145138888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45963.515145138888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45963.515145138888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45963.515145138888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45963.515145138888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45963.515145138888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45963.515145138888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45963.515145138888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45963.515145138888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45963.515145138888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45963.515145138888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45963.515145138888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45963.515145138888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45963.515145138888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45963.515145138888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45963.515145138888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45963.515145138888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45963.515145138888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45963.515145138888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45963.515145138888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45963.515145138888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45963.515145138888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45963.515145138888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45963.515145138888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45963.515145138888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45963.515145138888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45963.515145138888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45963.515145138888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45963.515145138888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45963.515145138888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45963.515145138888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45963.515145138888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45963.515145138888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45963.515145138888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45963.515145138888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45963.515145138888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45963.515145138888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45963.515145138888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45963.515145138888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45963.515145138888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45963.515145138888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45963.515145138888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45963.515145138888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45963.515145138888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45963.515145138888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45963.515145138888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45963.515145138888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45963.515145138888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45963.515145138888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45963.515145138888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45963.515145138888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45963.515145138888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45963.515145138888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45963.515145138888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45963.515145138888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45963.515145138888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45963.515145138888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45963.515145138888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45963.515145138888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45963.515145138888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45963.515145138888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45963.515145138888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45963.515145138888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45963.515145138888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60"/>
      <c r="B143" s="161" t="str">
        <f>IFERROR(VLOOKUP(D143,DB!A:K,11,0),"")</f>
        <v/>
      </c>
      <c r="C143" s="161"/>
      <c r="D143" s="161"/>
      <c r="E143" s="162"/>
      <c r="F143" s="163"/>
      <c r="G143" s="164">
        <f ca="1">IFERROR(NOW()-F143,"-")</f>
        <v>45963.515145138888</v>
      </c>
      <c r="H143" s="163"/>
      <c r="I143" s="161" t="str">
        <f>IFERROR(VLOOKUP(D143,DB!A:F,6,0),"")</f>
        <v/>
      </c>
      <c r="J143" s="161" t="str">
        <f>IFERROR(VLOOKUP(D143,DB!A:G,7,0),"")</f>
        <v/>
      </c>
      <c r="K143" s="165"/>
      <c r="L143" s="161" t="str">
        <f>IFERROR(VLOOKUP(D143,DB!A:I,9,0),"")</f>
        <v/>
      </c>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161"/>
      <c r="BA143" s="161"/>
      <c r="BB143" s="161"/>
      <c r="BC143" s="161"/>
      <c r="BD143" s="161"/>
      <c r="BE143" s="161"/>
      <c r="BF143" s="161"/>
      <c r="BG143" s="161"/>
      <c r="BH143" s="161"/>
      <c r="BI143" s="161"/>
      <c r="BJ143" s="161"/>
      <c r="BK143" s="161"/>
      <c r="BL143" s="161"/>
      <c r="BM143" s="161"/>
      <c r="BN143" s="161"/>
      <c r="BO143" s="161"/>
      <c r="BP143" s="161"/>
      <c r="BQ143" s="161"/>
      <c r="BR143" s="161"/>
      <c r="BS143" s="161"/>
      <c r="BT143" s="161"/>
      <c r="BU143" s="161"/>
      <c r="BV143" s="161"/>
      <c r="BW143" s="161"/>
      <c r="BX143" s="161"/>
      <c r="BY143" s="161"/>
      <c r="BZ143" s="161"/>
      <c r="CA143" s="161"/>
      <c r="CB143" s="161"/>
      <c r="CC143" s="161"/>
      <c r="CD143" s="161"/>
      <c r="CE143" s="161"/>
      <c r="CF143" s="161"/>
      <c r="CG143" s="161"/>
      <c r="CH143" s="161"/>
      <c r="CI143" s="161"/>
      <c r="CJ143" s="166"/>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45963.515145138888</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45963.515145138888</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45963.515145138888</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45963.515145138888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45963.515145138888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45963.515145138888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45963.515145138888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45963.515145138888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45963.515145138888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45963.515145138888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45963.515145138888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45963.515145138888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45963.515145138888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45963.515145138888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45963.515145138888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45963.515145138888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45963.515145138888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45963.515145138888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45963.515145138888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45963.515145138888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45963.515145138888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45963.515145138888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45963.515145138888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45963.515145138888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45963.515145138888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45963.515145138888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45963.515145138888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45963.515145138888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45963.515145138888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45963.515145138888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45963.515145138888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45963.515145138888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45963.515145138888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45963.515145138888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45963.515145138888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45963.515145138888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45963.515145138888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45963.515145138888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45963.515145138888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45963.515145138888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45963.515145138888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45963.515145138888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45963.515145138888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45963.515145138888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45963.515145138888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45963.515145138888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45963.515145138888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45963.515145138888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45963.515145138888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45963.515145138888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45963.515145138888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45963.515145138888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45963.515145138888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45963.515145138888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45963.515145138888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45963.515145138888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45963.515145138888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45963.515145138888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45963.515145138888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45963.515145138888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45963.515145138888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45963.515145138888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45963.515145138888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45963.515145138888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45963.515145138888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45963.515145138888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45963.515145138888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45963.515145138888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45963.515145138888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45963.515145138888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45963.515145138888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45963.515145138888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45963.515145138888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45963.515145138888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45963.515145138888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45963.515145138888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45963.515145138888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45963.515145138888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45963.515145138888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45963.515145138888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45963.515145138888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45963.515145138888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45963.515145138888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45963.515145138888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45963.515145138888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45963.515145138888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45963.515145138888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45963.515145138888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45963.515145138888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45963.515145138888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45963.515145138888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45963.515145138888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45963.515145138888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45963.515145138888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45963.515145138888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45963.515145138888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45963.515145138888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45963.515145138888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45963.515145138888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45963.515145138888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45963.515145138888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45963.515145138888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45963.515145138888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45963.515145138888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45963.515145138888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45963.515145138888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45963.515145138888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45963.515145138888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45963.515145138888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45963.515145138888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45963.515145138888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45963.515145138888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45963.515145138888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45963.515145138888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45963.515145138888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45963.515145138888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45963.515145138888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45963.515145138888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45963.515145138888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45963.515145138888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45963.515145138888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45963.515145138888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45963.515145138888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45963.515145138888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45963.515145138888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45963.515145138888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45963.515145138888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45963.515145138888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45963.515145138888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45963.515145138888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45963.515145138888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45963.515145138888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45963.515145138888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45963.515145138888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45963.515145138888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45963.515145138888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45963.515145138888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45963.515145138888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45963.515145138888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45963.515145138888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45963.515145138888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45963.515145138888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45963.515145138888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45963.515145138888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45963.515145138888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45963.515145138888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45963.515145138888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45963.515145138888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45963.515145138888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45963.515145138888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45963.515145138888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45963.515145138888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45963.515145138888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45963.515145138888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45963.515145138888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45963.515145138888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45963.515145138888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45963.515145138888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45963.515145138888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45963.515145138888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45963.515145138888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45963.515145138888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45963.515145138888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45963.515145138888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45963.515145138888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45963.515145138888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45963.515145138888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45963.515145138888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45963.515145138888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45963.515145138888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45963.515145138888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45963.515145138888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45963.515145138888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45963.515145138888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45963.515145138888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45963.515145138888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45963.515145138888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45963.515145138888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45963.515145138888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45963.515145138888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45963.515145138888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45963.515145138888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45963.515145138888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45963.515145138888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45963.515145138888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45963.515145138888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45963.515145138888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45963.515145138888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45963.515145138888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45963.515145138888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45963.515145138888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45963.515145138888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45963.515145138888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45963.515145138888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45963.515145138888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45963.515145138888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45963.515145138888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45963.515145138888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45963.515145138888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45963.515145138888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45963.515145138888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45963.515145138888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45963.515145138888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45963.515145138888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45963.515145138888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45963.515145138888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45963.515145138888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45963.515145138888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45963.515145138888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45963.515145138888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45963.515145138888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45963.515145138888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45963.515145138888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45963.515145138888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45963.515145138888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45963.515145138888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45963.515145138888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45963.515145138888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45963.515145138888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45963.515145138888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45963.515145138888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45963.515145138888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45963.515145138888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45963.515145138888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45963.515145138888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45963.515145138888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45963.515145138888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45963.515145138888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45963.515145138888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45963.515145138888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45963.515145138888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45963.515145138888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45963.515145138888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45963.515145138888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45963.515145138888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45963.515145138888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45963.515145138888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45963.515145138888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45963.515145138888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45963.515145138888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45963.515145138888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45963.515145138888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45963.515145138888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45963.515145138888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45963.515145138888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45963.515145138888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45963.515145138888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45963.515145138888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45963.515145138888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45963.515145138888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45963.515145138888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45963.515145138888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45963.515145138888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45963.515145138888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45963.515145138888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45963.515145138888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45963.515145138888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45963.515145138888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45963.515145138888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45963.515145138888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45963.515145138888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45963.515145138888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45963.515145138888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45963.515145138888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45963.515145138888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45963.515145138888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45963.515145138888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45963.515145138888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45963.515145138888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45963.515145138888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45963.515145138888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45963.515145138888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45963.515145138888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45963.515145138888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45963.515145138888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45963.515145138888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45963.515145138888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45963.515145138888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45963.515145138888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45963.515145138888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45963.515145138888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45963.515145138888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45963.515145138888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45963.515145138888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45963.515145138888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45963.515145138888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45963.515145138888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45963.515145138888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45963.515145138888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45963.515145138888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45963.515145138888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45963.515145138888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45963.515145138888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45963.515145138888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45963.515145138888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45963.515145138888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45963.515145138888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45963.515145138888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45963.515145138888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45963.515145138888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45963.515145138888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45963.515145138888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45963.515145138888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45963.515145138888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45963.515145138888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45963.515145138888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45963.515145138888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45963.515145138888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45963.515145138888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45963.515145138888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45963.515145138888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45963.515145138888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45963.515145138888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45963.515145138888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45963.515145138888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45963.515145138888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45963.515145138888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45963.515145138888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45963.515145138888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45963.515145138888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45963.515145138888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45963.515145138888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45963.515145138888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45963.515145138888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45963.515145138888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45963.515145138888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45963.515145138888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45963.515145138888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45963.515145138888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45963.515145138888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45963.515145138888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45963.515145138888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45963.515145138888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45963.515145138888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45963.515145138888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45963.515145138888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45963.515145138888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45963.515145138888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45963.515145138888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45963.515145138888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45963.515145138888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45963.515145138888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45963.515145138888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45963.515145138888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45963.515145138888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45963.515145138888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45963.515145138888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45963.515145138888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45963.515145138888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45963.515145138888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45963.515145138888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45963.515145138888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45963.515145138888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45963.515145138888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45963.515145138888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45963.515145138888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45963.515145138888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45963.515145138888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45963.515145138888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45963.515145138888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45963.515145138888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45963.515145138888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45963.515145138888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45963.515145138888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45963.515145138888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45963.515145138888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45963.515145138888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45963.515145138888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45963.515145138888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45963.515145138888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45963.515145138888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45963.515145138888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45963.515145138888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45963.515145138888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45963.515145138888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45963.515145138888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45963.515145138888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45963.515145138888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45963.515145138888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45963.515145138888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45963.515145138888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45963.515145138888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45963.515145138888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45963.515145138888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45963.515145138888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45963.515145138888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45963.515145138888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45963.515145138888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45963.515145138888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45963.515145138888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45963.515145138888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45963.515145138888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45963.515145138888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45963.515145138888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45963.515145138888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45963.515145138888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45963.515145138888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45963.515145138888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45963.515145138888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45963.515145138888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45963.515145138888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45963.515145138888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45963.515145138888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45963.515145138888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45963.515145138888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45963.515145138888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45963.515145138888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45963.515145138888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45963.515145138888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45963.515145138888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45963.515145138888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45963.515145138888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45963.515145138888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45963.515145138888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45963.515145138888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45963.515145138888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45963.515145138888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45963.515145138888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45963.515145138888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45963.515145138888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45963.515145138888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45963.515145138888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45963.515145138888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45963.515145138888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45963.515145138888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45963.515145138888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45963.515145138888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45963.515145138888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45963.515145138888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45963.515145138888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45963.515145138888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45963.515145138888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45963.515145138888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45963.515145138888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45963.515145138888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45963.515145138888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45963.515145138888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45963.515145138888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45963.515145138888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45963.515145138888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45963.515145138888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45963.515145138888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45963.515145138888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45963.515145138888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45963.515145138888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45963.515145138888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45963.515145138888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45963.515145138888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45963.515145138888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45963.515145138888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45963.515145138888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45963.515145138888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45963.515145138888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45963.515145138888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45963.515145138888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45963.515145138888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45963.515145138888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45963.515145138888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45963.515145138888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45963.515145138888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45963.515145138888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45963.515145138888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45963.515145138888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45963.515145138888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45963.515145138888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45963.515145138888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45963.515145138888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45963.515145138888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45963.515145138888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45963.515145138888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45963.515145138888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45963.515145138888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45963.515145138888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45963.515145138888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45963.515145138888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45963.515145138888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45963.515145138888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45963.515145138888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45963.515145138888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45963.515145138888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45963.515145138888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45963.515145138888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45963.515145138888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45963.515145138888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45963.515145138888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45963.515145138888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45963.515145138888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45963.515145138888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45963.515145138888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45963.515145138888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45963.515145138888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45963.515145138888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45963.515145138888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45963.515145138888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45963.515145138888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45963.515145138888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45963.515145138888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45963.515145138888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45963.515145138888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45963.515145138888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45963.515145138888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45963.515145138888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45963.515145138888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45963.515145138888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45963.515145138888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45963.515145138888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45963.515145138888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45963.515145138888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45963.515145138888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45963.515145138888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45963.515145138888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45963.515145138888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45963.515145138888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45963.515145138888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45963.515145138888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45963.515145138888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45963.515145138888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45963.515145138888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45963.515145138888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45963.515145138888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45963.515145138888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45963.515145138888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45963.515145138888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45963.515145138888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45963.515145138888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45963.515145138888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45963.515145138888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45963.515145138888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45963.515145138888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45963.515145138888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45963.515145138888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45963.515145138888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45963.515145138888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45963.515145138888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45963.515145138888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45963.515145138888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45963.515145138888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45963.515145138888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45963.515145138888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45963.515145138888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45963.515145138888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45963.515145138888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45963.515145138888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45963.515145138888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45963.515145138888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45963.515145138888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45963.515145138888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45963.515145138888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45963.515145138888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45963.515145138888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45963.515145138888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45963.515145138888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45963.515145138888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45963.515145138888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45963.515145138888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45963.515145138888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45963.515145138888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45963.515145138888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45963.515145138888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45963.515145138888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45963.515145138888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45963.515145138888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45963.515145138888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45963.515145138888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45963.515145138888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45963.515145138888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45963.515145138888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45963.515145138888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45963.515145138888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45963.515145138888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45963.515145138888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45963.515145138888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45963.515145138888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45963.515145138888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45963.515145138888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45963.515145138888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45963.515145138888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45963.515145138888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45963.515145138888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45963.515145138888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45963.515145138888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45963.515145138888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45963.515145138888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45963.515145138888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45963.515145138888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45963.515145138888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45963.515145138888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45963.515145138888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45963.515145138888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45963.515145138888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45963.515145138888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45963.515145138888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45963.515145138888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45963.515145138888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45963.515145138888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45963.515145138888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45963.515145138888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45963.515145138888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45963.515145138888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45963.515145138888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45963.515145138888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45963.515145138888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45963.515145138888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45963.515145138888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45963.515145138888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45963.515145138888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45963.515145138888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45963.515145138888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45963.515145138888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45963.515145138888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45963.515145138888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45963.515145138888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45963.515145138888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45963.515145138888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45963.515145138888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45963.515145138888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45963.515145138888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45963.515145138888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45963.515145138888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45963.515145138888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45963.515145138888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45963.515145138888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45963.515145138888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45963.515145138888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45963.515145138888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45963.515145138888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45963.515145138888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45963.515145138888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45963.515145138888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45963.515145138888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45963.515145138888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45963.515145138888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45963.515145138888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45963.515145138888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45963.515145138888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45963.515145138888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45963.515145138888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45963.515145138888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45963.515145138888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45963.515145138888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45963.515145138888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45963.515145138888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45963.515145138888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45963.515145138888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45963.515145138888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45963.515145138888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45963.515145138888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45963.515145138888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45963.515145138888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45963.515145138888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45963.515145138888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45963.515145138888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45963.515145138888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45963.515145138888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45963.515145138888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45963.515145138888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45963.515145138888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45963.515145138888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45963.515145138888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45963.515145138888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45963.515145138888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45963.515145138888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45963.515145138888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45963.515145138888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45963.515145138888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45963.515145138888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45963.515145138888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45963.515145138888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45963.515145138888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45963.515145138888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45963.515145138888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45963.515145138888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45963.515145138888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45963.515145138888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45963.515145138888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45963.515145138888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45963.515145138888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45963.515145138888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45963.515145138888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45963.515145138888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45963.515145138888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45963.515145138888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45963.515145138888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45963.515145138888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45963.515145138888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45963.515145138888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45963.515145138888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45963.515145138888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45963.515145138888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45963.515145138888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45963.515145138888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45963.515145138888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45963.515145138888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45963.515145138888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45963.515145138888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45963.515145138888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45963.515145138888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45963.515145138888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45963.515145138888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45963.515145138888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45963.515145138888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45963.515145138888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45963.515145138888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45963.515145138888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45963.515145138888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45963.515145138888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45963.515145138888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45963.515145138888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45963.515145138888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45963.515145138888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45963.515145138888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45963.515145138888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45963.515145138888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45963.515145138888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45963.515145138888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45963.515145138888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45963.515145138888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45963.515145138888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45963.515145138888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45963.515145138888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45963.515145138888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45963.515145138888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45963.515145138888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45963.515145138888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45963.515145138888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45963.515145138888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45963.515145138888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45963.515145138888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45963.515145138888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45963.515145138888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45963.515145138888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45963.515145138888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45963.515145138888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45963.515145138888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45963.515145138888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45963.515145138888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45963.515145138888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45963.515145138888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45963.515145138888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45963.515145138888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45963.515145138888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45963.515145138888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45963.515145138888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45963.515145138888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45963.515145138888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45963.515145138888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45963.515145138888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45963.515145138888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45963.515145138888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45963.515145138888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45963.515145138888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45963.515145138888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45963.515145138888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45963.515145138888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45963.515145138888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45963.515145138888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45963.515145138888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45963.515145138888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45963.515145138888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45963.515145138888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45963.515145138888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45963.515145138888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45963.515145138888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45963.515145138888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45963.515145138888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45963.515145138888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45963.515145138888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45963.515145138888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45963.515145138888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45963.515145138888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45963.515145138888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45963.515145138888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45963.515145138888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45963.515145138888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45963.515145138888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45963.515145138888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45963.515145138888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45963.515145138888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45963.515145138888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45963.515145138888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45963.515145138888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45963.515145138888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45963.515145138888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45963.515145138888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45963.515145138888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45963.515145138888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45963.515145138888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45963.515145138888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45963.515145138888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45963.515145138888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45963.515145138888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45963.515145138888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45963.515145138888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45963.515145138888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45963.515145138888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45963.515145138888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45963.515145138888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45963.515145138888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45963.515145138888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45963.515145138888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45963.515145138888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45963.515145138888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45963.515145138888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45963.515145138888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45963.515145138888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45963.515145138888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45963.515145138888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45963.515145138888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45963.515145138888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45963.515145138888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45963.515145138888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45963.515145138888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45963.515145138888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45963.515145138888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45963.515145138888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45963.515145138888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45963.515145138888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45963.515145138888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45963.515145138888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45963.515145138888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45963.515145138888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45963.515145138888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45963.515145138888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45963.515145138888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45963.515145138888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45963.515145138888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45963.515145138888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45963.515145138888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45963.515145138888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45963.515145138888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45963.515145138888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45963.515145138888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45963.515145138888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45963.515145138888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45963.515145138888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45963.515145138888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45963.515145138888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45963.515145138888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45963.515145138888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45963.515145138888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45963.515145138888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45963.515145138888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45963.515145138888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45963.515145138888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45963.515145138888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45963.515145138888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45963.515145138888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45963.515145138888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45963.515145138888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45963.515145138888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45963.515145138888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45963.515145138888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45963.515145138888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45963.515145138888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45963.515145138888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45963.515145138888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45963.515145138888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45963.515145138888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45963.515145138888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45963.515145138888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45963.515145138888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45963.515145138888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45963.515145138888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45963.515145138888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45963.515145138888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45963.515145138888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45963.515145138888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45963.515145138888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45963.515145138888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45963.515145138888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45963.515145138888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45963.515145138888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45963.515145138888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45963.515145138888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45963.515145138888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45963.515145138888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45963.515145138888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45963.515145138888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45963.515145138888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45963.515145138888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45963.515145138888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45963.515145138888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45963.515145138888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45963.515145138888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45963.515145138888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45963.515145138888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45963.515145138888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45963.515145138888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45963.515145138888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45963.515145138888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45963.515145138888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45963.515145138888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45963.515145138888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45963.515145138888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45963.515145138888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45963.515145138888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45963.515145138888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45963.515145138888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45963.515145138888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45963.515145138888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45963.515145138888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45963.515145138888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45963.515145138888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45963.515145138888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45963.515145138888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45963.515145138888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45963.515145138888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45963.515145138888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45963.515145138888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45963.515145138888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45963.515145138888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45963.515145138888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45963.515145138888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45963.515145138888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45963.515145138888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45963.515145138888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45963.515145138888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45963.515145138888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45963.515145138888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45963.515145138888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45963.515145138888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45963.515145138888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45963.515145138888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45963.515145138888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45963.515145138888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45963.515145138888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45963.515145138888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45963.515145138888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45963.515145138888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45963.515145138888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45963.515145138888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45963.515145138888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45963.515145138888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45963.515145138888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45963.515145138888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45963.515145138888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45963.515145138888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45963.515145138888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45963.515145138888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45963.515145138888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45963.515145138888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45963.515145138888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45963.515145138888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45963.515145138888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45963.515145138888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45963.515145138888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45963.515145138888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45963.515145138888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45963.515145138888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45963.515145138888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45963.515145138888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45963.515145138888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45963.515145138888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45963.515145138888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45963.515145138888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45963.515145138888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45963.515145138888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45963.515145138888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45963.515145138888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45963.515145138888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45963.515145138888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45963.515145138888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45963.515145138888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45963.515145138888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45963.515145138888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45963.515145138888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45963.515145138888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45963.515145138888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45963.515145138888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45963.515145138888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45963.515145138888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45963.515145138888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45963.515145138888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45963.515145138888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45963.515145138888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45963.515145138888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45963.515145138888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45963.515145138888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45963.515145138888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45963.515145138888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45963.515145138888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45963.515145138888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45963.515145138888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45963.515145138888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45963.515145138888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45963.515145138888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45963.515145138888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45963.515145138888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45963.515145138888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45963.515145138888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45963.515145138888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45963.515145138888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45963.515145138888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45963.515145138888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45963.515145138888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45963.515145138888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45963.515145138888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45963.515145138888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45963.515145138888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45963.515145138888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45963.515145138888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45963.515145138888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45963.515145138888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45963.515145138888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45963.515145138888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45963.515145138888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45963.515145138888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45963.515145138888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45963.515145138888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45963.515145138888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45963.515145138888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45963.515145138888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45963.515145138888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45963.515145138888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45963.515145138888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45963.515145138888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45963.515145138888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45963.515145138888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45963.515145138888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45963.515145138888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45963.515145138888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45963.515145138888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45963.515145138888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45963.515145138888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45963.515145138888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45963.515145138888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45963.515145138888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45963.515145138888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45963.515145138888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45963.515145138888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45963.515145138888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45963.515145138888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45963.515145138888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45963.515145138888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45963.515145138888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45963.515145138888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45963.515145138888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45963.515145138888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45963.515145138888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45963.515145138888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45963.515145138888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45963.515145138888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45963.515145138888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45963.515145138888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45963.515145138888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45963.515145138888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45963.515145138888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45963.515145138888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45963.515145138888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45963.515145138888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45963.515145138888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45963.515145138888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45963.515145138888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45963.515145138888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45963.515145138888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45963.515145138888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45963.515145138888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45963.515145138888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45963.515145138888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45963.515145138888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45963.515145138888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45963.515145138888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45963.515145138888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45963.515145138888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45963.515145138888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45963.515145138888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45963.515145138888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45963.515145138888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45963.515145138888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45963.515145138888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45963.515145138888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45963.515145138888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45963.515145138888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45963.515145138888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45963.515145138888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45963.515145138888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45963.515145138888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45963.515145138888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45963.515145138888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45963.515145138888</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260.03442754629214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2.5463951388883288</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35858</v>
      </c>
      <c r="E4" s="97" t="s">
        <v>39021</v>
      </c>
      <c r="F4" s="122">
        <v>45963.332511574074</v>
      </c>
      <c r="G4" s="123">
        <f ca="1">IFERROR(NOW()-F4,"")</f>
        <v>0.18263356481475057</v>
      </c>
      <c r="H4" s="122">
        <v>45963.326585648145</v>
      </c>
      <c r="I4" s="118" t="str">
        <f>IFERROR(VLOOKUP(D4,DB!A:F,6,0),"")</f>
        <v>SCECO</v>
      </c>
      <c r="J4" s="118" t="str">
        <f>IFERROR(VLOOKUP(D4,DB!A:G,7,0),"")</f>
        <v>Dead</v>
      </c>
      <c r="K4" s="124" t="s">
        <v>39116</v>
      </c>
      <c r="L4" s="120" t="str">
        <f>IFERROR(VLOOKUP(D4,DB!A:I,9,0),"")</f>
        <v>Latis</v>
      </c>
    </row>
    <row r="5" spans="1:16" ht="15" customHeight="1">
      <c r="A5" s="118" t="s">
        <v>39117</v>
      </c>
      <c r="B5" s="118" t="str">
        <f>IFERROR(VLOOKUP(D5,DB!A:K,11,0),"")</f>
        <v>R4</v>
      </c>
      <c r="C5" s="119">
        <v>1</v>
      </c>
      <c r="D5" s="120" t="s">
        <v>34988</v>
      </c>
      <c r="E5" s="97" t="s">
        <v>39021</v>
      </c>
      <c r="F5" s="122">
        <v>45963.375972222224</v>
      </c>
      <c r="G5" s="123">
        <f ca="1">IFERROR(NOW()-F5,"")</f>
        <v>0.13917291666439269</v>
      </c>
      <c r="H5" s="122">
        <v>45963.407789351855</v>
      </c>
      <c r="I5" s="118" t="str">
        <f>IFERROR(VLOOKUP(D5,DB!A:F,6,0),"")</f>
        <v>SCECO</v>
      </c>
      <c r="J5" s="118" t="str">
        <f>IFERROR(VLOOKUP(D5,DB!A:G,7,0),"")</f>
        <v>Dead</v>
      </c>
      <c r="K5" s="124" t="s">
        <v>39118</v>
      </c>
      <c r="L5" s="120" t="str">
        <f>IFERROR(VLOOKUP(D5,DB!A:I,9,0),"")</f>
        <v>Latis</v>
      </c>
    </row>
    <row r="6" spans="1:16" ht="15" customHeight="1">
      <c r="A6" s="118" t="s">
        <v>39119</v>
      </c>
      <c r="B6" s="118" t="str">
        <f>IFERROR(VLOOKUP(D6,DB!A:K,11,0),"")</f>
        <v>R4</v>
      </c>
      <c r="C6" s="119">
        <v>1</v>
      </c>
      <c r="D6" s="120" t="s">
        <v>34987</v>
      </c>
      <c r="E6" s="97" t="s">
        <v>39021</v>
      </c>
      <c r="F6" s="122">
        <v>45963.411041666666</v>
      </c>
      <c r="G6" s="123">
        <f ca="1">IFERROR(NOW()-F6,"")</f>
        <v>0.10410347222205019</v>
      </c>
      <c r="H6" s="122">
        <v>45963.411041666666</v>
      </c>
      <c r="I6" s="118" t="str">
        <f>IFERROR(VLOOKUP(D6,DB!A:F,6,0),"")</f>
        <v>SCECO</v>
      </c>
      <c r="J6" s="118" t="str">
        <f>IFERROR(VLOOKUP(D6,DB!A:G,7,0),"")</f>
        <v>Vandalized</v>
      </c>
      <c r="K6" s="124" t="s">
        <v>39120</v>
      </c>
      <c r="L6" s="120" t="str">
        <f>IFERROR(VLOOKUP(D6,DB!A:I,9,0),"")</f>
        <v>Latis</v>
      </c>
    </row>
    <row r="7" spans="1:16" ht="15" customHeight="1">
      <c r="A7" s="118" t="s">
        <v>39121</v>
      </c>
      <c r="B7" s="118" t="str">
        <f>IFERROR(VLOOKUP(D7,DB!A:K,11,0),"")</f>
        <v>R4</v>
      </c>
      <c r="C7" s="119">
        <v>1</v>
      </c>
      <c r="D7" s="120" t="s">
        <v>37283</v>
      </c>
      <c r="E7" s="97" t="s">
        <v>39021</v>
      </c>
      <c r="F7" s="122">
        <v>45963.467986111114</v>
      </c>
      <c r="G7" s="123">
        <f ca="1">IFERROR(NOW()-F7,"")</f>
        <v>4.7159027773886919E-2</v>
      </c>
      <c r="H7" s="122">
        <v>45963.388136574074</v>
      </c>
      <c r="I7" s="118" t="str">
        <f>IFERROR(VLOOKUP(D7,DB!A:F,6,0),"")</f>
        <v>Generator-SG</v>
      </c>
      <c r="J7" s="118" t="str">
        <f>IFERROR(VLOOKUP(D7,DB!A:G,7,0),"")</f>
        <v>Vandalized</v>
      </c>
      <c r="K7" s="124" t="s">
        <v>39122</v>
      </c>
      <c r="L7" s="120" t="str">
        <f>IFERROR(VLOOKUP(D7,DB!A:I,9,0),"")</f>
        <v>Latis</v>
      </c>
    </row>
    <row r="8" spans="1:16" ht="15" customHeight="1">
      <c r="A8" s="118"/>
      <c r="B8" s="118" t="str">
        <f>IFERROR(VLOOKUP(D8,DB!A:K,11,0),"")</f>
        <v/>
      </c>
      <c r="C8" s="119"/>
      <c r="D8" s="120"/>
      <c r="E8" s="97" t="s">
        <v>39021</v>
      </c>
      <c r="F8" s="122"/>
      <c r="G8" s="123">
        <f ca="1">IFERROR(NOW()-F8,"")</f>
        <v>45963.515145138888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45963.515145138888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45963.515145138888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45963.515145138888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45963.515145138888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45963.515145138888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45963.515145138888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45963.515145138888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45963.515145138888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45963.515145138888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45963.515145138888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45963.515145138888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45963.515145138888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45963.515145138888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45963.515145138888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45963.515145138888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45963.515145138888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45963.515145138888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45963.515145138888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45963.515145138888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45963.515145138888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45963.515145138888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45963.515145138888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45963.515145138888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45963.515145138888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45963.515145138888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45963.515145138888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45963.515145138888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45963.515145138888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45963.515145138888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45963.515145138888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45963.515145138888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45963.515145138888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45963.515145138888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45963.515145138888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45963.515145138888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45963.515145138888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45963.515145138888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45963.515145138888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45963.515145138888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45963.515145138888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45963.515145138888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45963.515145138888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45963.515145138888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45963.515145138888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45963.515145138888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45963.515145138888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45963.515145138888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45963.515145138888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45963.515145138888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45963.515145138888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45963.515145138888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45963.515145138888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45963.515145138888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45963.515145138888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45963.515145138888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45963.515145138888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45963.515145138888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45963.515145138888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45963.515145138888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45963.515145138888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45963.515145138888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45963.515145138888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45963.515145138888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45963.515145138888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45963.515145138888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45963.515145138888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45963.515145138888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45963.515145138888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45963.515145138888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45963.515145138888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45963.515145138888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45963.515145138888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45963.515145138888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45963.515145138888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45963.515145138888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45963.515145138888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45963.515145138888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45963.515145138888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45963.515145138888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45963.515145138888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45963.515145138888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45963.515145138888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45963.515145138888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45963.515145138888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45963.515145138888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45963.515145138888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45963.515145138888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45963.515145138888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45963.515145138888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45963.515145138888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45963.515145138888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45963.515145138888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45963.515145138888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45963.515145138888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45963.515145138888</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45963.515145138888</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71.683084953700018</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39100</v>
      </c>
      <c r="F3" s="38">
        <v>45926.188877314817</v>
      </c>
      <c r="G3" s="143">
        <f t="shared" ref="G3" ca="1" si="0">IFERROR(NOW()-F3,"")</f>
        <v>37.326267824071692</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39100</v>
      </c>
      <c r="F4" s="152">
        <v>45948.661111111112</v>
      </c>
      <c r="G4" s="153">
        <f ca="1">IFERROR(NOW()-F4,"")</f>
        <v>14.854034027775924</v>
      </c>
      <c r="H4" s="152">
        <v>45948.661111111112</v>
      </c>
      <c r="I4" s="151" t="str">
        <f>IFERROR(VLOOKUP(D4,DB!A:F,6,0),"")</f>
        <v>SCECO</v>
      </c>
      <c r="J4" s="151" t="str">
        <f>IFERROR(VLOOKUP(D4,DB!A:G,7,0),"")</f>
        <v>Dead</v>
      </c>
      <c r="K4" s="151" t="s">
        <v>39128</v>
      </c>
      <c r="L4" s="151" t="str">
        <f>IFERROR(VLOOKUP(D4,DB!A:I,9,0),"")</f>
        <v>Latis</v>
      </c>
    </row>
    <row r="5" spans="1:13" ht="15">
      <c r="A5" s="151"/>
      <c r="B5" s="151" t="str">
        <f>IFERROR(VLOOKUP(D5,DB!A:K,11,0),"")</f>
        <v>R5</v>
      </c>
      <c r="C5" s="151"/>
      <c r="D5" s="151" t="s">
        <v>34346</v>
      </c>
      <c r="E5" s="151"/>
      <c r="F5" s="152"/>
      <c r="G5" s="153">
        <f ca="1">IFERROR(NOW()-F5,"")</f>
        <v>45963.515145138888</v>
      </c>
      <c r="H5" s="152"/>
      <c r="I5" s="151" t="str">
        <f>IFERROR(VLOOKUP(D5,DB!A:F,6,0),"")</f>
        <v>Generator-SG</v>
      </c>
      <c r="J5" s="151" t="str">
        <f>IFERROR(VLOOKUP(D5,DB!A:G,7,0),"")</f>
        <v>Dead</v>
      </c>
      <c r="K5" s="151"/>
      <c r="L5" s="151" t="str">
        <f>IFERROR(VLOOKUP(D5,DB!A:I,9,0),"")</f>
        <v>Latis</v>
      </c>
    </row>
    <row r="6" spans="1:13" ht="15">
      <c r="A6" s="151"/>
      <c r="B6" s="151" t="str">
        <f>IFERROR(VLOOKUP(D6,DB!A:K,11,0),"")</f>
        <v/>
      </c>
      <c r="C6" s="151"/>
      <c r="D6" s="151"/>
      <c r="E6" s="151"/>
      <c r="F6" s="152"/>
      <c r="G6" s="153">
        <f ca="1">IFERROR(NOW()-F6,"")</f>
        <v>45963.515145138888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45963.515145138888</v>
      </c>
      <c r="H7" s="152"/>
      <c r="I7" s="151" t="str">
        <f>IFERROR(VLOOKUP(D7,DB!A:F,6,0),"")</f>
        <v/>
      </c>
      <c r="J7" s="151" t="str">
        <f>IFERROR(VLOOKUP(D7,DB!A:G,7,0),"")</f>
        <v/>
      </c>
      <c r="K7" s="151"/>
      <c r="L7" s="151" t="str">
        <f>IFERROR(VLOOKUP(D7,DB!A:I,9,0),"")</f>
        <v/>
      </c>
    </row>
    <row r="8" spans="1:13" ht="15">
      <c r="A8" s="151"/>
      <c r="B8" s="151" t="str">
        <f>IFERROR(VLOOKUP(D8,DB!A:K,11,0),"")</f>
        <v/>
      </c>
      <c r="C8" s="151"/>
      <c r="D8"/>
      <c r="E8" s="151"/>
      <c r="F8" s="152"/>
      <c r="G8" s="153">
        <f ca="1">IFERROR(NOW()-F8,"")</f>
        <v>45963.515145138888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45963.515145138888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45963.515145138888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45963.515145138888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45963.515145138888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45963.515145138888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45963.515145138888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45963.515145138888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45963.515145138888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45963.515145138888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45963.515145138888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45963.515145138888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45963.515145138888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45963.515145138888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45963.515145138888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45963.515145138888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45963.515145138888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45963.515145138888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45963.515145138888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45963.515145138888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45963.515145138888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45963.515145138888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45963.515145138888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45963.515145138888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45963.515145138888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45963.515145138888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45963.515145138888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45963.515145138888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45963.515145138888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45963.515145138888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45963.515145138888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45963.515145138888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45963.515145138888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45963.515145138888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45963.515145138888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45963.515145138888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45963.515145138888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45963.515145138888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45963.515145138888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45963.515145138888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45963.515145138888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45963.515145138888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45963.515145138888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45963.515145138888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45963.515145138888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45963.515145138888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45963.515145138888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45963.515145138888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45963.515145138888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45963.515145138888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45963.515145138888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45963.515145138888</v>
      </c>
      <c r="H59" s="152"/>
      <c r="I59" s="151" t="str">
        <f>IFERROR(VLOOKUP(D59,DB!A:F,6,0),"")</f>
        <v/>
      </c>
      <c r="J59" s="151" t="str">
        <f>IFERROR(VLOOKUP(D59,DB!A:G,7,0),"")</f>
        <v/>
      </c>
      <c r="K59" s="151"/>
      <c r="L59" s="151" t="str">
        <f>IFERROR(VLOOKUP(D59,DB!A:I,9,0),"")</f>
        <v/>
      </c>
    </row>
    <row r="60" spans="1:12" ht="15">
      <c r="A60" s="157"/>
      <c r="B60" s="157" t="str">
        <f>IFERROR(VLOOKUP(D60,DB!A:K,11,0),"")</f>
        <v/>
      </c>
      <c r="C60" s="157"/>
      <c r="D60" s="157"/>
      <c r="E60" s="157"/>
      <c r="F60" s="158"/>
      <c r="G60" s="159">
        <f ca="1">IFERROR(NOW()-F60,"")</f>
        <v>45963.515145138888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45963.515145138888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45963.515145138888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45963.515145138888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45963.515145138888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45963.515145138888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45963.515145138888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45963.515145138888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45963.515145138888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45963.515145138888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45963.515145138888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45963.515145138888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45963.515145138888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45963.515145138888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45963.515145138888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45963.515145138888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45963.515145138888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45963.515145138888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45963.515145138888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45963.515145138888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45963.515145138888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45963.515145138888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45963.515145138888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45963.515145138888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45963.515145138888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45963.515145138888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45963.515145138888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45963.515145138888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45963.515145138888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45963.515145138888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45963.515145138888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45963.515145138888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45963.515145138888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45963.515145138888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45963.515145138888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45963.515145138888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45963.515145138888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45963.515145138888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45963.515145138888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45963.515145138888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45963.515145138888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45963.515145138888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45963.515145138888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45963.515145138888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45963.515145138888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45963.515145138888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45963.515145138888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45963.515145138888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45963.515145138888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45963.515145138888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45963.515145138888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45963.515145138888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45963.515145138888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45963.515145138888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45963.515145138888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45963.515145138888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45963.515145138888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45963.515145138888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45963.515145138888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45963.515145138888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45963.515145138888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45963.515145138888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45963.515145138888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45963.515145138888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45963.515145138888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45963.515145138888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45963.515145138888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45963.515145138888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45963.515145138888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45963.515145138888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45963.515145138888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45963.515145138888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45963.515145138888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45963.515145138888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45963.515145138888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45963.515145138888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45963.515145138888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45963.515145138888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45963.515145138888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45963.515145138888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45963.515145138888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45963.515145138888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45963.515145138888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45963.515145138888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45963.515145138888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45963.515145138888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45963.515145138888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45963.515145138888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45963.515145138888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45963.515145138888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45963.515145138888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45963.515145138888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45963.515145138888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45963.515145138888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45963.515145138888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45963.515145138888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45963.515145138888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45963.515145138888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45963.515145138888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45963.515145138888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45963.515145138888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45963.515145138888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45963.515145138888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45963.515145138888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45963.515145138888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45963.515145138888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45963.515145138888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45963.515145138888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45963.515145138888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45963.515145138888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45963.515145138888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45963.515145138888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45963.515145138888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45963.515145138888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45963.515145138888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45963.515145138888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45963.515145138888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45963.515145138888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45963.515145138888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45963.515145138888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45963.515145138888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45963.515145138888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45963.515145138888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45963.515145138888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45963.515145138888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45963.515145138888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45963.515145138888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45963.515145138888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45963.515145138888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45963.515145138888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45963.515145138888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45963.515145138888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45963.515145138888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45963.515145138888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45963.515145138888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45963.515145138888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45963.515145138888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45963.515145138888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45963.515145138888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45963.515145138888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45963.515145138888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45963.515145138888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45963.515145138888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45963.515145138888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45963.515145138888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45963.515145138888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45963.515145138888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45963.515145138888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45963.515145138888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45963.515145138888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45963.515145138888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45963.515145138888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45963.515145138888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45963.515145138888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45963.515145138888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45963.515145138888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45963.515145138888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45963.515145138888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45963.515145138888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45963.515145138888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45963.515145138888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45963.515145138888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45963.515145138888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45963.515145138888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45963.515145138888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45963.515145138888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45963.515145138888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45963.515145138888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45963.515145138888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45963.515145138888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45963.515145138888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45963.515145138888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45963.515145138888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45963.515145138888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45963.515145138888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45963.515145138888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45963.515145138888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45963.515145138888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45963.515145138888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45963.515145138888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45963.515145138888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45963.515145138888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45963.515145138888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45963.515145138888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45963.515145138888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45963.515145138888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45963.515145138888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45963.515145138888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45963.515145138888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45963.515145138888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45963.515145138888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45963.515145138888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45963.515145138888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45963.515145138888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45963.515145138888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45963.515145138888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45963.515145138888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45963.515145138888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45963.515145138888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45963.515145138888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45963.515145138888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45963.515145138888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45963.515145138888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45963.515145138888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45963.515145138888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45963.515145138888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45963.515145138888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45963.515145138888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45963.515145138888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45963.515145138888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45963.515145138888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45963.515145138888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45963.515145138888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45963.515145138888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45963.515145138888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45963.515145138888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45963.515145138888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45963.515145138888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45963.515145138888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45963.515145138888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45963.515145138888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45963.515145138888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45963.515145138888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45963.515145138888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45963.515145138888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45963.515145138888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45963.515145138888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45963.515145138888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45963.515145138888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45963.515145138888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45963.515145138888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45963.515145138888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45963.515145138888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45963.515145138888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45963.515145138888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45963.515145138888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45963.515145138888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45963.515145138888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45963.515145138888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45963.515145138888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45963.515145138888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45963.515145138888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45963.515145138888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45963.515145138888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45963.515145138888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45963.515145138888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45963.515145138888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45963.515145138888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45963.515145138888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45963.515145138888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45963.515145138888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45963.515145138888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45963.515145138888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45963.515145138888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45963.515145138888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45963.515145138888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45963.515145138888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45963.515145138888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45963.515145138888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45963.515145138888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45963.515145138888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45963.515145138888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45963.515145138888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45963.515145138888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45963.515145138888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45963.515145138888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45963.515145138888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45963.515145138888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45963.515145138888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45963.515145138888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45963.515145138888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45963.515145138888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45963.515145138888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45963.515145138888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45963.515145138888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45963.515145138888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45963.515145138888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45963.515145138888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45963.515145138888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45963.515145138888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45963.515145138888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45963.515145138888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45963.515145138888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45963.515145138888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45963.515145138888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45963.515145138888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45963.515145138888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45963.515145138888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45963.515145138888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45963.515145138888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45963.515145138888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45963.515145138888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45963.515145138888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45963.515145138888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45963.515145138888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45963.515145138888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45963.515145138888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45963.515145138888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45963.515145138888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45963.515145138888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45963.515145138888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45963.515145138888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45963.515145138888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45963.515145138888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45963.515145138888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45963.515145138888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45963.515145138888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45963.515145138888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45963.515145138888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45963.515145138888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45963.515145138888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45963.515145138888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45963.515145138888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45963.515145138888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45963.515145138888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45963.515145138888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45963.515145138888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45963.515145138888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45963.515145138888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45963.515145138888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45963.515145138888</v>
      </c>
      <c r="H380" s="158"/>
      <c r="I380" s="157" t="str">
        <f>IFERROR(VLOOKUP(D380,DB!A:F,6,0),"")</f>
        <v/>
      </c>
      <c r="J380" s="157" t="str">
        <f>IFERROR(VLOOKUP(D380,DB!A:G,7,0),"")</f>
        <v/>
      </c>
      <c r="K380" s="157"/>
      <c r="L380" s="157" t="str">
        <f>IFERROR(VLOOKUP(D380,DB!A:I,9,0),"")</f>
        <v/>
      </c>
    </row>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90" ht="15"/>
    <row r="491" ht="15"/>
    <row r="493" ht="15"/>
    <row r="494" ht="15"/>
    <row r="495" ht="15"/>
    <row r="496" ht="15"/>
    <row r="498" ht="15"/>
    <row r="499" ht="15"/>
    <row r="506" ht="15"/>
    <row r="507" ht="15"/>
    <row r="508" ht="15"/>
    <row r="509" ht="15"/>
    <row r="510" ht="15"/>
    <row r="511" ht="15"/>
    <row r="514" ht="15"/>
    <row r="515" ht="15"/>
    <row r="516" ht="15"/>
    <row r="517" ht="15"/>
    <row r="518" ht="15"/>
    <row r="519" ht="15"/>
    <row r="520" ht="15"/>
    <row r="521" ht="15"/>
    <row r="522" ht="15"/>
    <row r="523" ht="15"/>
    <row r="524" ht="15"/>
    <row r="525"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1" ht="15"/>
    <row r="582" ht="15"/>
    <row r="619" ht="15"/>
    <row r="620" ht="15"/>
    <row r="621" ht="15"/>
    <row r="622" ht="15"/>
    <row r="623" ht="15"/>
    <row r="624" ht="15"/>
    <row r="625" ht="15"/>
    <row r="626" ht="15"/>
    <row r="627" ht="15"/>
    <row r="628"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11" ht="15"/>
    <row r="713" ht="15"/>
    <row r="714"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918" ht="15"/>
    <row r="919" ht="15"/>
    <row r="920" ht="15"/>
    <row r="921" ht="15"/>
    <row r="922" ht="15"/>
    <row r="923"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93" ht="15"/>
    <row r="994" ht="15"/>
    <row r="996" ht="15"/>
    <row r="997" ht="15"/>
    <row r="998" ht="15"/>
    <row r="999" ht="15"/>
    <row r="1000" ht="15"/>
    <row r="1001" ht="15"/>
    <row r="1002" ht="15"/>
    <row r="1004" ht="15"/>
    <row r="1005" ht="15"/>
    <row r="1006"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8" ht="15"/>
    <row r="1079"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4" ht="15"/>
    <row r="1105" ht="15"/>
    <row r="1106" ht="15"/>
    <row r="1107" ht="15"/>
    <row r="1108" ht="15"/>
    <row r="1109" ht="15"/>
    <row r="1110" ht="15"/>
    <row r="1112" ht="15"/>
    <row r="1113" ht="15"/>
    <row r="1114" ht="15"/>
    <row r="1115" ht="15"/>
    <row r="1116" ht="15"/>
    <row r="1117" ht="15"/>
    <row r="1118" ht="15"/>
    <row r="1119" ht="15"/>
    <row r="1120" ht="15"/>
    <row r="1121" ht="15"/>
    <row r="1122" ht="15"/>
    <row r="1124" ht="15"/>
    <row r="1125" ht="15"/>
    <row r="1126" ht="15"/>
    <row r="1127" ht="15"/>
    <row r="1128" ht="15"/>
    <row r="1129" ht="15"/>
    <row r="1130" ht="15"/>
    <row r="1131" ht="15"/>
    <row r="1132" ht="15"/>
    <row r="1133" ht="15"/>
    <row r="1141" ht="15"/>
    <row r="1142" ht="15"/>
    <row r="1145" ht="15"/>
    <row r="1146" ht="15"/>
    <row r="1147" ht="15"/>
    <row r="1148" ht="15"/>
    <row r="1149" ht="15"/>
    <row r="1150" ht="15"/>
    <row r="1151" ht="15"/>
    <row r="1152" ht="15"/>
    <row r="1155" ht="15"/>
    <row r="1156" ht="15"/>
    <row r="1157" ht="15"/>
    <row r="1158" ht="15"/>
    <row r="1159" ht="15"/>
    <row r="1160" ht="15"/>
    <row r="1161" ht="15"/>
    <row r="1162" ht="15"/>
    <row r="1163" ht="15"/>
    <row r="1164" ht="15"/>
    <row r="1165" ht="15"/>
    <row r="1166" ht="15"/>
    <row r="1168" ht="15"/>
    <row r="1169" ht="15"/>
    <row r="1170" ht="15"/>
    <row r="1173" ht="15"/>
    <row r="1175" ht="15"/>
    <row r="1177" ht="15"/>
    <row r="1180" ht="15"/>
    <row r="1181" ht="15"/>
    <row r="1182" ht="15"/>
    <row r="1184" ht="15"/>
    <row r="1186" ht="15"/>
    <row r="1187" ht="15"/>
    <row r="1188" ht="15"/>
    <row r="1189" ht="15"/>
    <row r="1190" ht="15"/>
    <row r="1192" ht="15"/>
    <row r="1193" ht="15"/>
    <row r="1194" ht="15"/>
    <row r="1195" ht="15"/>
    <row r="1197" ht="15"/>
    <row r="1199" ht="15"/>
    <row r="1200" ht="15"/>
    <row r="1202" ht="15"/>
    <row r="1203" ht="15"/>
    <row r="1204" ht="15"/>
    <row r="1205" ht="15"/>
    <row r="1207" ht="15"/>
    <row r="1209" ht="15"/>
    <row r="1210" ht="15"/>
    <row r="1211" ht="15"/>
    <row r="1212" ht="15"/>
    <row r="1214" ht="15"/>
    <row r="1215" ht="15"/>
    <row r="1216" ht="15"/>
    <row r="1217" ht="15"/>
    <row r="1218" ht="15"/>
    <row r="1219" ht="15"/>
    <row r="1220" ht="15"/>
    <row r="1223" ht="15"/>
    <row r="1225" ht="15"/>
    <row r="1226" ht="15"/>
    <row r="1227" ht="15"/>
    <row r="1228" ht="15"/>
    <row r="1229" ht="15"/>
    <row r="1230" ht="15"/>
    <row r="1231" ht="15"/>
    <row r="1232" ht="15"/>
    <row r="1235" ht="15"/>
    <row r="1236" ht="15"/>
    <row r="1238" ht="15"/>
    <row r="1240" ht="15"/>
    <row r="1241" ht="15"/>
    <row r="1242" ht="15"/>
    <row r="1243" ht="15"/>
    <row r="1244" ht="15"/>
    <row r="1248" ht="15"/>
    <row r="1249" ht="15"/>
    <row r="1251" ht="15"/>
    <row r="1252" ht="15"/>
    <row r="1255" ht="15"/>
    <row r="1256" ht="15"/>
    <row r="1260" ht="15"/>
    <row r="1267" ht="15"/>
    <row r="1269" ht="15"/>
    <row r="1270" ht="15"/>
    <row r="1271" ht="15"/>
  </sheetData>
  <dataValidations count="2">
    <dataValidation allowBlank="1" showInputMessage="1" showErrorMessage="1" sqref="E1" xr:uid="{920C6338-E771-4DAE-8C89-92A9093EA4DE}"/>
    <dataValidation type="list" allowBlank="1" showInputMessage="1" showErrorMessage="1" sqref="E2:E3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39129</v>
      </c>
      <c r="B2" s="102" t="str">
        <f>IFERROR(VLOOKUP(D2,DB!A:K,11,0),"")</f>
        <v>R6</v>
      </c>
      <c r="C2" s="104">
        <v>1</v>
      </c>
      <c r="D2" s="102" t="s">
        <v>34850</v>
      </c>
      <c r="E2" s="102" t="s">
        <v>39130</v>
      </c>
      <c r="F2" s="106">
        <v>45963.042118055557</v>
      </c>
      <c r="G2" s="76">
        <f ca="1">IFERROR(NOW()-F2,"-")</f>
        <v>0.47302708333154442</v>
      </c>
      <c r="H2" s="106">
        <v>45963.010358796295</v>
      </c>
      <c r="I2" s="102" t="str">
        <f>IFERROR(VLOOKUP(D2,DB!A:F,6,0),"")</f>
        <v>SCECO</v>
      </c>
      <c r="J2" s="102" t="str">
        <f>IFERROR(VLOOKUP(D2,DB!A:G,7,0),"")</f>
        <v>In progress</v>
      </c>
      <c r="K2" s="107" t="s">
        <v>39131</v>
      </c>
      <c r="L2" s="108" t="str">
        <f>IFERROR(VLOOKUP(D2,DB!A:I,9,0),"")</f>
        <v>Latis</v>
      </c>
    </row>
    <row r="3" spans="1:16383" ht="31.5" customHeight="1">
      <c r="A3" s="103"/>
      <c r="B3" s="102" t="str">
        <f>IFERROR(VLOOKUP(D3,DB!A:K,11,0),"")</f>
        <v/>
      </c>
      <c r="C3" s="104"/>
      <c r="D3" s="102"/>
      <c r="E3" s="102"/>
      <c r="F3" s="106"/>
      <c r="G3" s="76">
        <f ca="1">IFERROR(NOW()-F3,"-")</f>
        <v>45963.515145138888</v>
      </c>
      <c r="H3" s="106"/>
      <c r="I3" s="102" t="str">
        <f>IFERROR(VLOOKUP(D3,DB!A:F,6,0),"")</f>
        <v/>
      </c>
      <c r="J3" s="102" t="str">
        <f>IFERROR(VLOOKUP(D3,DB!A:G,7,0),"")</f>
        <v/>
      </c>
      <c r="K3" s="107"/>
      <c r="L3" s="108" t="str">
        <f>IFERROR(VLOOKUP(D3,DB!A:I,9,0),"")</f>
        <v/>
      </c>
    </row>
    <row r="4" spans="1:16383" ht="31.5" customHeight="1">
      <c r="A4" s="103"/>
      <c r="B4" s="102" t="str">
        <f>IFERROR(VLOOKUP(D4,DB!A:K,11,0),"")</f>
        <v/>
      </c>
      <c r="C4" s="104"/>
      <c r="D4" s="102"/>
      <c r="E4" s="102"/>
      <c r="F4" s="106"/>
      <c r="G4" s="76">
        <f ca="1">IFERROR(NOW()-F4,"-")</f>
        <v>45963.515145138888</v>
      </c>
      <c r="H4" s="106"/>
      <c r="I4" s="102" t="str">
        <f>IFERROR(VLOOKUP(D4,DB!A:F,6,0),"")</f>
        <v/>
      </c>
      <c r="J4" s="102" t="str">
        <f>IFERROR(VLOOKUP(D4,DB!A:G,7,0),"")</f>
        <v/>
      </c>
      <c r="K4" s="107"/>
      <c r="L4" s="108" t="str">
        <f>IFERROR(VLOOKUP(D4,DB!A:I,9,0),"")</f>
        <v/>
      </c>
    </row>
    <row r="5" spans="1:16383" ht="31.5" customHeight="1">
      <c r="A5" s="103"/>
      <c r="B5" s="102" t="str">
        <f>IFERROR(VLOOKUP(D5,DB!A:K,11,0),"")</f>
        <v/>
      </c>
      <c r="C5" s="104"/>
      <c r="D5" s="102"/>
      <c r="E5" s="102"/>
      <c r="F5" s="106"/>
      <c r="G5" s="76">
        <f ca="1">IFERROR(NOW()-F5,"-")</f>
        <v>45963.515145138888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45963.515145138888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45963.515145138888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45963.515145138888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45963.515145138888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45963.515145138888</v>
      </c>
      <c r="H10" s="106"/>
      <c r="I10" s="102" t="str">
        <f>IFERROR(VLOOKUP(D10,DB!A:F,6,0),"")</f>
        <v/>
      </c>
      <c r="J10" s="102" t="str">
        <f>IFERROR(VLOOKUP(D10,DB!A:G,7,0),"")</f>
        <v/>
      </c>
      <c r="K10" s="107"/>
      <c r="L10" s="108" t="str">
        <f>IFERROR(VLOOKUP(D10,DB!A:I,9,0),"")</f>
        <v/>
      </c>
    </row>
    <row r="11" spans="1:16383" ht="31.5" customHeight="1">
      <c r="A11" s="169"/>
      <c r="B11" s="170" t="str">
        <f>IFERROR(VLOOKUP(D11,DB!A:K,11,0),"")</f>
        <v/>
      </c>
      <c r="C11" s="171"/>
      <c r="D11" s="170"/>
      <c r="E11" s="102"/>
      <c r="F11" s="172"/>
      <c r="G11" s="115">
        <f ca="1">IFERROR(NOW()-F11,"-")</f>
        <v>45963.515145138888</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ca="1">IFERROR(NOW()-F12,"-")</f>
        <v>45963.515145138888</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ca="1">IFERROR(NOW()-F13,"-")</f>
        <v>45963.515145138888</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ca="1">IFERROR(NOW()-F14,"-")</f>
        <v>45963.515145138888</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ca="1">IFERROR(NOW()-F15,"-")</f>
        <v>45963.515145138888</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ca="1">IFERROR(NOW()-F16,"-")</f>
        <v>45963.515145138888</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ca="1">IFERROR(NOW()-F17,"-")</f>
        <v>45963.515145138888</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ca="1">IFERROR(NOW()-F18,"-")</f>
        <v>45963.515145138888</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ca="1">IFERROR(NOW()-F19,"-")</f>
        <v>45963.515145138888</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ca="1">IFERROR(NOW()-F20,"-")</f>
        <v>45963.515145138888</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ca="1">IFERROR(NOW()-F21,"-")</f>
        <v>45963.515145138888</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ca="1">IFERROR(NOW()-F22,"-")</f>
        <v>45963.515145138888</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ca="1">IFERROR(NOW()-F23,"-")</f>
        <v>45963.515145138888</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ca="1">IFERROR(NOW()-F24,"-")</f>
        <v>45963.515145138888</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ca="1">IFERROR(NOW()-F25,"-")</f>
        <v>45963.515145138888</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ca="1">IFERROR(NOW()-F26,"-")</f>
        <v>45963.515145138888</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ca="1">IFERROR(NOW()-F27,"-")</f>
        <v>45963.515145138888</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ca="1">IFERROR(NOW()-F28,"-")</f>
        <v>45963.515145138888</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ca="1">IFERROR(NOW()-F29,"-")</f>
        <v>45963.515145138888</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ca="1">IFERROR(NOW()-F30,"-")</f>
        <v>45963.515145138888</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ca="1">IFERROR(NOW()-F31,"-")</f>
        <v>45963.515145138888</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ca="1">IFERROR(NOW()-F32,"-")</f>
        <v>45963.515145138888</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ca="1">IFERROR(NOW()-F33,"-")</f>
        <v>45963.515145138888</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ca="1">IFERROR(NOW()-F34,"-")</f>
        <v>45963.515145138888</v>
      </c>
      <c r="H34" s="172"/>
      <c r="I34" s="170" t="str">
        <f>IFERROR(VLOOKUP(D34,DB!A:F,6,0),"")</f>
        <v/>
      </c>
      <c r="J34" s="170" t="str">
        <f>IFERROR(VLOOKUP(D34,DB!A:G,7,0),"")</f>
        <v/>
      </c>
      <c r="K34" s="173"/>
      <c r="L34" s="174" t="str">
        <f>IFERROR(VLOOKUP(D34,DB!A:I,9,0),"")</f>
        <v/>
      </c>
    </row>
    <row r="35" spans="1:12" ht="31.5" customHeight="1">
      <c r="A35" s="169"/>
      <c r="B35" s="170" t="str">
        <f>IFERROR(VLOOKUP(D35,DB!A:K,11,0),"")</f>
        <v/>
      </c>
      <c r="C35" s="171"/>
      <c r="D35" s="170"/>
      <c r="E35" s="102"/>
      <c r="F35" s="172"/>
      <c r="G35" s="115">
        <f ca="1">IFERROR(NOW()-F35,"-")</f>
        <v>45963.515145138888</v>
      </c>
      <c r="H35" s="172"/>
      <c r="I35" s="170" t="str">
        <f>IFERROR(VLOOKUP(D35,DB!A:F,6,0),"")</f>
        <v/>
      </c>
      <c r="J35" s="170" t="str">
        <f>IFERROR(VLOOKUP(D35,DB!A:G,7,0),"")</f>
        <v/>
      </c>
      <c r="K35" s="173"/>
      <c r="L35" s="174" t="str">
        <f>IFERROR(VLOOKUP(D35,DB!A:I,9,0),"")</f>
        <v/>
      </c>
    </row>
    <row r="36" spans="1:12" ht="31.5" customHeight="1">
      <c r="A36" s="169"/>
      <c r="B36" s="170" t="str">
        <f>IFERROR(VLOOKUP(D36,DB!A:K,11,0),"")</f>
        <v/>
      </c>
      <c r="C36" s="171"/>
      <c r="D36" s="170"/>
      <c r="E36" s="102"/>
      <c r="F36" s="172"/>
      <c r="G36" s="115">
        <f ca="1">IFERROR(NOW()-F36,"-")</f>
        <v>45963.515145138888</v>
      </c>
      <c r="H36" s="172"/>
      <c r="I36" s="170" t="str">
        <f>IFERROR(VLOOKUP(D36,DB!A:F,6,0),"")</f>
        <v/>
      </c>
      <c r="J36" s="170" t="str">
        <f>IFERROR(VLOOKUP(D36,DB!A:G,7,0),"")</f>
        <v/>
      </c>
      <c r="K36" s="173"/>
      <c r="L36" s="174" t="str">
        <f>IFERROR(VLOOKUP(D36,DB!A:I,9,0),"")</f>
        <v/>
      </c>
    </row>
    <row r="37" spans="1:12" ht="31.5" customHeight="1">
      <c r="A37" s="103"/>
      <c r="B37" s="102" t="str">
        <f>IFERROR(VLOOKUP(D37,DB!A:K,11,0),"")</f>
        <v/>
      </c>
      <c r="C37" s="104"/>
      <c r="D37" s="102"/>
      <c r="E37" s="105"/>
      <c r="F37" s="106"/>
      <c r="G37" s="76">
        <f ca="1">IFERROR(NOW()-F37,"-")</f>
        <v>45963.515145138888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45963.515145138888</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45963.515145138888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45963.515145138888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45963.515145138888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45963.515145138888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45963.515145138888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45963.515145138888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45963.515145138888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45963.515145138888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45963.515145138888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45963.515145138888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45963.515145138888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45963.515145138888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45963.515145138888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45963.515145138888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45963.515145138888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45963.515145138888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45963.515145138888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45963.515145138888</v>
      </c>
      <c r="H56" s="106"/>
      <c r="I56" s="102" t="str">
        <f>IFERROR(VLOOKUP(D56,DB!A:F,6,0),"")</f>
        <v/>
      </c>
      <c r="J56" s="101" t="str">
        <f>IFERROR(VLOOKUP(D56,DB!A:G,7,0),"")</f>
        <v/>
      </c>
      <c r="K56" s="107"/>
      <c r="L56" s="108" t="str">
        <f>IFERROR(VLOOKUP(D56,DB!A:I,9,0),"")</f>
        <v/>
      </c>
    </row>
  </sheetData>
  <dataValidations count="2">
    <dataValidation allowBlank="1" showInputMessage="1" showErrorMessage="1" sqref="E1" xr:uid="{380493DB-286A-4683-AF55-C78F04945A49}"/>
    <dataValidation type="list" allowBlank="1" showInputMessage="1" showErrorMessage="1" sqref="E3: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2025-11-02T09:23:07Z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